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CPM\05_Industries_Creatives\_Operationnel\05_Cinema\04_CNC\CICLIC\CICLIC 2024\"/>
    </mc:Choice>
  </mc:AlternateContent>
  <xr:revisionPtr revIDLastSave="0" documentId="13_ncr:1_{E8D55700-2045-41CD-B616-28EC8545F99B}" xr6:coauthVersionLast="47" xr6:coauthVersionMax="47" xr10:uidLastSave="{00000000-0000-0000-0000-000000000000}"/>
  <bookViews>
    <workbookView xWindow="-120" yWindow="-120" windowWidth="29040" windowHeight="15720" tabRatio="427" xr2:uid="{00000000-000D-0000-FFFF-FFFF00000000}"/>
  </bookViews>
  <sheets>
    <sheet name="TABLEAU FILM 2024" sheetId="1" r:id="rId1"/>
    <sheet name="stats" sheetId="3" r:id="rId2"/>
    <sheet name="TABLEAU COMPLETÉ EXEMPLE" sheetId="2" r:id="rId3"/>
  </sheets>
  <definedNames>
    <definedName name="_xlnm.Print_Area" localSheetId="0">'TABLEAU FILM 2024'!$A$1:$O$11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7" i="3" l="1"/>
  <c r="G292" i="3"/>
  <c r="G291" i="3"/>
  <c r="G289" i="3"/>
  <c r="G288" i="3"/>
  <c r="G284" i="3"/>
  <c r="G285" i="3"/>
  <c r="G286" i="3"/>
  <c r="G283" i="3"/>
  <c r="G279" i="3"/>
  <c r="G280" i="3"/>
  <c r="G281" i="3"/>
  <c r="G278" i="3"/>
  <c r="G275" i="3"/>
  <c r="G276" i="3"/>
  <c r="G274" i="3"/>
  <c r="F293" i="3"/>
  <c r="F290" i="3"/>
  <c r="F287" i="3"/>
  <c r="F282" i="3"/>
  <c r="F277" i="3"/>
  <c r="G267" i="3"/>
  <c r="G266" i="3"/>
  <c r="G263" i="3"/>
  <c r="G264" i="3"/>
  <c r="G261" i="3"/>
  <c r="G257" i="3"/>
  <c r="G258" i="3"/>
  <c r="G259" i="3"/>
  <c r="G256" i="3"/>
  <c r="G253" i="3"/>
  <c r="G254" i="3"/>
  <c r="G252" i="3"/>
  <c r="F268" i="3"/>
  <c r="F265" i="3"/>
  <c r="F260" i="3"/>
  <c r="F255" i="3"/>
  <c r="G245" i="3"/>
  <c r="G240" i="3"/>
  <c r="G241" i="3"/>
  <c r="G242" i="3"/>
  <c r="G239" i="3"/>
  <c r="G235" i="3"/>
  <c r="G236" i="3"/>
  <c r="G237" i="3"/>
  <c r="G234" i="3"/>
  <c r="G231" i="3"/>
  <c r="G232" i="3"/>
  <c r="G230" i="3"/>
  <c r="F246" i="3"/>
  <c r="F243" i="3"/>
  <c r="F238" i="3"/>
  <c r="F295" i="3" s="1"/>
  <c r="E293" i="3" l="1"/>
  <c r="D293" i="3"/>
  <c r="G293" i="3" s="1"/>
  <c r="E290" i="3"/>
  <c r="D290" i="3"/>
  <c r="G290" i="3" s="1"/>
  <c r="E287" i="3"/>
  <c r="D287" i="3"/>
  <c r="G287" i="3" s="1"/>
  <c r="E282" i="3"/>
  <c r="D282" i="3"/>
  <c r="G282" i="3" s="1"/>
  <c r="E278" i="3"/>
  <c r="E277" i="3"/>
  <c r="D277" i="3"/>
  <c r="G277" i="3" s="1"/>
  <c r="E268" i="3"/>
  <c r="D268" i="3"/>
  <c r="G268" i="3" s="1"/>
  <c r="E265" i="3"/>
  <c r="D265" i="3"/>
  <c r="G265" i="3" s="1"/>
  <c r="E260" i="3"/>
  <c r="D260" i="3"/>
  <c r="G260" i="3" s="1"/>
  <c r="E255" i="3"/>
  <c r="D255" i="3"/>
  <c r="E244" i="3"/>
  <c r="E246" i="3" s="1"/>
  <c r="D244" i="3"/>
  <c r="E243" i="3"/>
  <c r="D243" i="3"/>
  <c r="G243" i="3" s="1"/>
  <c r="D238" i="3"/>
  <c r="G238" i="3" s="1"/>
  <c r="E235" i="3"/>
  <c r="E238" i="3" s="1"/>
  <c r="D233" i="3"/>
  <c r="I281" i="3" l="1"/>
  <c r="G233" i="3"/>
  <c r="I237" i="3" s="1"/>
  <c r="D250" i="3"/>
  <c r="G255" i="3"/>
  <c r="I255" i="3" s="1"/>
  <c r="E295" i="3"/>
  <c r="D246" i="3"/>
  <c r="G246" i="3" s="1"/>
  <c r="G244" i="3"/>
  <c r="E250" i="3"/>
  <c r="D228" i="3" l="1"/>
  <c r="D295" i="3"/>
  <c r="M134" i="3"/>
  <c r="M91" i="3"/>
  <c r="M82" i="3"/>
  <c r="M223" i="3" l="1"/>
  <c r="M209" i="3"/>
  <c r="M204" i="3"/>
  <c r="M198" i="3"/>
  <c r="M199" i="3" s="1"/>
  <c r="M173" i="3"/>
  <c r="M164" i="3"/>
  <c r="M150" i="3"/>
  <c r="M145" i="3"/>
  <c r="M141" i="3"/>
  <c r="M99" i="3"/>
  <c r="M95" i="3"/>
  <c r="M69" i="3"/>
  <c r="M66" i="3"/>
  <c r="M61" i="3"/>
  <c r="M50" i="3"/>
  <c r="M39" i="3"/>
  <c r="M36" i="3"/>
  <c r="M29" i="3"/>
  <c r="M25" i="3"/>
  <c r="M7" i="3"/>
  <c r="M165" i="3" l="1"/>
  <c r="M166" i="3"/>
  <c r="M224" i="3"/>
  <c r="M225" i="3" s="1"/>
  <c r="M51" i="3"/>
  <c r="M92" i="3"/>
</calcChain>
</file>

<file path=xl/sharedStrings.xml><?xml version="1.0" encoding="utf-8"?>
<sst xmlns="http://schemas.openxmlformats.org/spreadsheetml/2006/main" count="4086" uniqueCount="736">
  <si>
    <t>Année</t>
  </si>
  <si>
    <t>Société de production</t>
  </si>
  <si>
    <r>
      <t>Code postal</t>
    </r>
    <r>
      <rPr>
        <b/>
        <sz val="8"/>
        <color theme="0"/>
        <rFont val="Verdana"/>
        <family val="2"/>
      </rPr>
      <t xml:space="preserve"> </t>
    </r>
    <r>
      <rPr>
        <sz val="8"/>
        <color theme="0"/>
        <rFont val="Verdana"/>
        <family val="2"/>
      </rPr>
      <t>(</t>
    </r>
    <r>
      <rPr>
        <u/>
        <sz val="8"/>
        <color theme="0"/>
        <rFont val="Verdana"/>
        <family val="2"/>
      </rPr>
      <t>à 2 chiffres</t>
    </r>
    <r>
      <rPr>
        <sz val="8"/>
        <color theme="0"/>
        <rFont val="Verdana"/>
        <family val="2"/>
      </rPr>
      <t>) société de production</t>
    </r>
  </si>
  <si>
    <r>
      <t>Echelle de genre</t>
    </r>
    <r>
      <rPr>
        <sz val="9"/>
        <color theme="0"/>
        <rFont val="Verdana"/>
        <family val="2"/>
      </rPr>
      <t xml:space="preserve"> 
(CINEMA, AUDIOVISUEL)</t>
    </r>
  </si>
  <si>
    <r>
      <t xml:space="preserve">Famille de genre 
</t>
    </r>
    <r>
      <rPr>
        <sz val="8"/>
        <color theme="0"/>
        <rFont val="Verdana"/>
        <family val="2"/>
      </rPr>
      <t>(CM, LM, DOC…  voir liste codes genres)</t>
    </r>
  </si>
  <si>
    <r>
      <t xml:space="preserve">Catégorie de genre 
</t>
    </r>
    <r>
      <rPr>
        <sz val="8"/>
        <color theme="0"/>
        <rFont val="Verdana"/>
        <family val="2"/>
      </rPr>
      <t>(CM F, CM DOC…  voir liste codes genres)</t>
    </r>
  </si>
  <si>
    <r>
      <t xml:space="preserve">Type de soutien
</t>
    </r>
    <r>
      <rPr>
        <sz val="8"/>
        <color theme="0"/>
        <rFont val="Verdana"/>
        <family val="2"/>
      </rPr>
      <t>(EC, DEV, PROD… voir liste codes soutien)</t>
    </r>
  </si>
  <si>
    <r>
      <t xml:space="preserve">Durée *
</t>
    </r>
    <r>
      <rPr>
        <sz val="8"/>
        <color theme="0"/>
        <rFont val="Verdana"/>
        <family val="2"/>
      </rPr>
      <t>(en minutes - pour les séries, durée d'un épisode)</t>
    </r>
  </si>
  <si>
    <r>
      <t>1</t>
    </r>
    <r>
      <rPr>
        <b/>
        <vertAlign val="superscript"/>
        <sz val="9"/>
        <color theme="0"/>
        <rFont val="Verdana"/>
        <family val="2"/>
      </rPr>
      <t>er</t>
    </r>
    <r>
      <rPr>
        <b/>
        <sz val="9"/>
        <color theme="0"/>
        <rFont val="Verdana"/>
        <family val="2"/>
      </rPr>
      <t xml:space="preserve"> télédiffuseur </t>
    </r>
    <r>
      <rPr>
        <sz val="8"/>
        <color theme="0"/>
        <rFont val="Verdana"/>
        <family val="2"/>
      </rPr>
      <t>(</t>
    </r>
    <r>
      <rPr>
        <u/>
        <sz val="8"/>
        <color theme="0"/>
        <rFont val="Verdana"/>
        <family val="2"/>
      </rPr>
      <t>uniquement pour projets audiovisuels</t>
    </r>
    <r>
      <rPr>
        <sz val="8"/>
        <color theme="0"/>
        <rFont val="Verdana"/>
        <family val="2"/>
      </rPr>
      <t>)</t>
    </r>
  </si>
  <si>
    <r>
      <t xml:space="preserve">Echelle collectivité
</t>
    </r>
    <r>
      <rPr>
        <sz val="8"/>
        <color theme="0"/>
        <rFont val="Verdana"/>
        <family val="2"/>
      </rPr>
      <t>(région, département ou ville)</t>
    </r>
  </si>
  <si>
    <r>
      <t xml:space="preserve">Précisions soutiens
</t>
    </r>
    <r>
      <rPr>
        <sz val="8"/>
        <color theme="0"/>
        <rFont val="Verdana"/>
        <family val="2"/>
      </rPr>
      <t>(musique, international, entreprises)</t>
    </r>
  </si>
  <si>
    <r>
      <t xml:space="preserve">Montant subvention         </t>
    </r>
    <r>
      <rPr>
        <b/>
        <sz val="8"/>
        <color rgb="FFFF0000"/>
        <rFont val="Verdana"/>
        <family val="2"/>
      </rPr>
      <t>(sans le sigle monétaire</t>
    </r>
    <r>
      <rPr>
        <sz val="8"/>
        <color rgb="FFFF0000"/>
        <rFont val="Verdana"/>
        <family val="2"/>
      </rPr>
      <t>)</t>
    </r>
  </si>
  <si>
    <r>
      <t xml:space="preserve">INTITULÉ COLLECTIVITÉ
</t>
    </r>
    <r>
      <rPr>
        <b/>
        <sz val="10"/>
        <color rgb="FFFF0000"/>
        <rFont val="Verdana"/>
        <family val="2"/>
      </rPr>
      <t>(EN MAJUSCULE)</t>
    </r>
  </si>
  <si>
    <r>
      <t xml:space="preserve">TITRE
</t>
    </r>
    <r>
      <rPr>
        <b/>
        <sz val="10"/>
        <color rgb="FFFF0000"/>
        <rFont val="Verdana"/>
        <family val="2"/>
      </rPr>
      <t>(EN MAJUSCULE)</t>
    </r>
  </si>
  <si>
    <r>
      <t xml:space="preserve">Réalisateur
</t>
    </r>
    <r>
      <rPr>
        <b/>
        <sz val="10"/>
        <color rgb="FFFF0000"/>
        <rFont val="Verdana"/>
        <family val="2"/>
      </rPr>
      <t>(Respecter la forme : Prénom NOM)</t>
    </r>
  </si>
  <si>
    <r>
      <t xml:space="preserve">Société de production
</t>
    </r>
    <r>
      <rPr>
        <b/>
        <sz val="10"/>
        <color rgb="FFFF0000"/>
        <rFont val="Verdana"/>
        <family val="2"/>
      </rPr>
      <t>(En minuscule)</t>
    </r>
  </si>
  <si>
    <r>
      <t>Nb épisodes
(</t>
    </r>
    <r>
      <rPr>
        <sz val="8"/>
        <color theme="0"/>
        <rFont val="Verdana"/>
        <family val="2"/>
      </rPr>
      <t>indiquer 1 pour les projets unitaires)</t>
    </r>
  </si>
  <si>
    <t>CENTRE</t>
  </si>
  <si>
    <t>CINEMA</t>
  </si>
  <si>
    <t>Région</t>
  </si>
  <si>
    <t>Prénom NOM</t>
  </si>
  <si>
    <t>TITRE DU FILM EXEMPLE</t>
  </si>
  <si>
    <t>LM</t>
  </si>
  <si>
    <t>LM F</t>
  </si>
  <si>
    <t>DEV</t>
  </si>
  <si>
    <t>soutien codéveloppement international</t>
  </si>
  <si>
    <r>
      <rPr>
        <b/>
        <sz val="9"/>
        <color rgb="FFFF0000"/>
        <rFont val="Verdana"/>
        <family val="2"/>
      </rPr>
      <t xml:space="preserve">EN OPTION </t>
    </r>
    <r>
      <rPr>
        <b/>
        <sz val="9"/>
        <color theme="0"/>
        <rFont val="Verdana"/>
        <family val="2"/>
      </rPr>
      <t xml:space="preserve">
Précisions soutiens
</t>
    </r>
    <r>
      <rPr>
        <sz val="8"/>
        <color theme="0"/>
        <rFont val="Verdana"/>
        <family val="2"/>
      </rPr>
      <t>(musique, international, entreprises)</t>
    </r>
  </si>
  <si>
    <t>GRAND EST</t>
  </si>
  <si>
    <t>LE MUR DE VERDUN</t>
  </si>
  <si>
    <t>Pierre PINAUD</t>
  </si>
  <si>
    <t>EC</t>
  </si>
  <si>
    <t>RENDS L'ARGENT !</t>
  </si>
  <si>
    <t>Max DISBEAUX</t>
  </si>
  <si>
    <t>AUDIOVISUEL</t>
  </si>
  <si>
    <t>F-TV</t>
  </si>
  <si>
    <t>GOLDEN PARACHUTE</t>
  </si>
  <si>
    <t>SANS VERSER MES LARMES</t>
  </si>
  <si>
    <t>EN PRISON</t>
  </si>
  <si>
    <t>F-TV S</t>
  </si>
  <si>
    <t>Agat Films et Cie</t>
  </si>
  <si>
    <t>Bandini Films</t>
  </si>
  <si>
    <t>5 à 7 Films</t>
  </si>
  <si>
    <t>LM DOC</t>
  </si>
  <si>
    <t>PARTIR UN JOUR</t>
  </si>
  <si>
    <t>LA DANSE DES RENARDS</t>
  </si>
  <si>
    <t>Hiner SALEEM</t>
  </si>
  <si>
    <t>Foued MANSOUR</t>
  </si>
  <si>
    <t>Grégoire KORGANOW</t>
  </si>
  <si>
    <t>Pascal ELBE</t>
  </si>
  <si>
    <t>Amélie BONNIN</t>
  </si>
  <si>
    <t>Valery CARNOY</t>
  </si>
  <si>
    <t>ADNP</t>
  </si>
  <si>
    <t>Topshot Films</t>
  </si>
  <si>
    <t>Les Films du Poisson</t>
  </si>
  <si>
    <t>PROD</t>
  </si>
  <si>
    <t>DEUSES DE PEDRA / DIEUX DE PIERRE</t>
  </si>
  <si>
    <t>LA LIGNE BLEUE</t>
  </si>
  <si>
    <t>Marie DUMORA</t>
  </si>
  <si>
    <t>Ivan CASTINEIRAS GALLEGO</t>
  </si>
  <si>
    <t>Le Laboratoire d'Ecriture et d'Images</t>
  </si>
  <si>
    <t>Dulac Productions</t>
  </si>
  <si>
    <t>IL ETAIT DEUX FOIS</t>
  </si>
  <si>
    <t>PARLEMENT saison 4</t>
  </si>
  <si>
    <t>CESAR WAGNER 10 
Les raisins de la Koehler</t>
  </si>
  <si>
    <t>CESAR WAGNER 11 
Hors Jeu</t>
  </si>
  <si>
    <t>F-TV U</t>
  </si>
  <si>
    <t>Jérémie SEIN, Amélie BONNIN, Noé DEBRE</t>
  </si>
  <si>
    <t>Emilie BARBAULT, Sarah BARBAULT</t>
  </si>
  <si>
    <t>Rémi BINISTI, Florian THOMAS</t>
  </si>
  <si>
    <t>FRONTALE</t>
  </si>
  <si>
    <t>LA METHODE COUE</t>
  </si>
  <si>
    <t>ADRIEN SELBERT</t>
  </si>
  <si>
    <t>RAPHAËL CHEVENEMENT</t>
  </si>
  <si>
    <t>Marathon Studios</t>
  </si>
  <si>
    <t>Cinétévé</t>
  </si>
  <si>
    <t>Incognita Télévision</t>
  </si>
  <si>
    <t>Haïku Films</t>
  </si>
  <si>
    <t>Windy Productions</t>
  </si>
  <si>
    <t>DANS LA ZONE ROUGE</t>
  </si>
  <si>
    <t>KO</t>
  </si>
  <si>
    <t>Olivier ABBOU</t>
  </si>
  <si>
    <t>Bertrand DEVE</t>
  </si>
  <si>
    <t>Perpetual Soup</t>
  </si>
  <si>
    <t>Yes Sir Films</t>
  </si>
  <si>
    <t>MÉTÉORS</t>
  </si>
  <si>
    <t>SPLEEN OFF</t>
  </si>
  <si>
    <t xml:space="preserve">CONNEMARA </t>
  </si>
  <si>
    <t>IMMORTELLE</t>
  </si>
  <si>
    <t>Hubert CHARUEL</t>
  </si>
  <si>
    <t>Claude SCHMITZ</t>
  </si>
  <si>
    <t>Alex LUTZ</t>
  </si>
  <si>
    <t>Pierre-Jean DEVOLVE</t>
  </si>
  <si>
    <t>Domino Films</t>
  </si>
  <si>
    <t>ChevalDeuxTrois</t>
  </si>
  <si>
    <t>Supermouche Productions</t>
  </si>
  <si>
    <t>Atelier de Production</t>
  </si>
  <si>
    <t>LES TRAVERSANTS</t>
  </si>
  <si>
    <t>Jérôme DESCAMPS</t>
  </si>
  <si>
    <t>Méroé Films</t>
  </si>
  <si>
    <t>FACE A FACE Saison 4</t>
  </si>
  <si>
    <t xml:space="preserve">ZONZ </t>
  </si>
  <si>
    <t>en attente</t>
  </si>
  <si>
    <t>Marine COLOMIES</t>
  </si>
  <si>
    <t>Camille DUVELLEROY</t>
  </si>
  <si>
    <t>Troisième Œil Story</t>
  </si>
  <si>
    <t>La Méridienne</t>
  </si>
  <si>
    <t>Fourmi Rouge</t>
  </si>
  <si>
    <t>SCHTILIBEM 88</t>
  </si>
  <si>
    <t>L'ALLEMAND SANS PEINE</t>
  </si>
  <si>
    <t>FAILLIBLES</t>
  </si>
  <si>
    <t>BÂTARDS</t>
  </si>
  <si>
    <t>Myriam DUPUIS</t>
  </si>
  <si>
    <t>Nicolas BIRKENSTOCK</t>
  </si>
  <si>
    <t>Marie CHAUMONT</t>
  </si>
  <si>
    <t>Thomas SOULIGNAC</t>
  </si>
  <si>
    <t>inclus Plato Metz 2024  12.000 €</t>
  </si>
  <si>
    <t>LA BONNE ETOILE ex L'IDEALISTE</t>
  </si>
  <si>
    <t>inclus Plato Vosges 45.000 et Epinal 12.000 €</t>
  </si>
  <si>
    <t>DE GAULLE, LE COMMENCEMENT</t>
  </si>
  <si>
    <t>Frédéric BRUNQUELL</t>
  </si>
  <si>
    <t>inclus Plato 2024 Vosges 30.000 € Epinal 10.500 € Châlons 7.500 €</t>
  </si>
  <si>
    <t>DOUX JESUS</t>
  </si>
  <si>
    <t>Frédéric QUIRING</t>
  </si>
  <si>
    <t>Les Films du 24</t>
  </si>
  <si>
    <t>soutien Plato Mulh seul (mais soutien Ile-de-France)</t>
  </si>
  <si>
    <t>S'POART FAIT VIVRE</t>
  </si>
  <si>
    <t>Fabrice CHABOISSIER</t>
  </si>
  <si>
    <t>DOC</t>
  </si>
  <si>
    <t>DOC U</t>
  </si>
  <si>
    <t>RWANDA 94, ANNEE ZERO</t>
  </si>
  <si>
    <t>Patrick SERAUDIE</t>
  </si>
  <si>
    <t>Pyramide Production</t>
  </si>
  <si>
    <t>Infini Productions</t>
  </si>
  <si>
    <t>Mediawan H.O.T.</t>
  </si>
  <si>
    <t>France 3 Grand Est, Public Sénat</t>
  </si>
  <si>
    <t>RDGE</t>
  </si>
  <si>
    <t>France 2</t>
  </si>
  <si>
    <t>France.TV</t>
  </si>
  <si>
    <t>Arte</t>
  </si>
  <si>
    <t>TAKIA</t>
  </si>
  <si>
    <t>Mathieu KOCH</t>
  </si>
  <si>
    <t>UNE AFFAIRE TURQUE</t>
  </si>
  <si>
    <t>Hüseyin Aydin GÜRSOY</t>
  </si>
  <si>
    <t>Les Films du Clan</t>
  </si>
  <si>
    <t>Easy Tiger</t>
  </si>
  <si>
    <t>2TABLES</t>
  </si>
  <si>
    <t>Clément VIEU, Galaad HEMSI</t>
  </si>
  <si>
    <t>Wildcats Productions</t>
  </si>
  <si>
    <t>LA DERNIERE PATIENTE</t>
  </si>
  <si>
    <t>Rémi BASSALER</t>
  </si>
  <si>
    <t>Les Idiots</t>
  </si>
  <si>
    <t>SAS</t>
  </si>
  <si>
    <t>Jérôme COMMANDEUR</t>
  </si>
  <si>
    <t>T'AS PAS CHANGE</t>
  </si>
  <si>
    <t>FORTIFICATION</t>
  </si>
  <si>
    <t>Chiara GHIO</t>
  </si>
  <si>
    <t>L'Heure d'été</t>
  </si>
  <si>
    <t>Philippe LEFEBVRE</t>
  </si>
  <si>
    <t>Bonne Pioche Story</t>
  </si>
  <si>
    <t>BILLY BOY</t>
  </si>
  <si>
    <t>Olivier BARROS</t>
  </si>
  <si>
    <t>CM</t>
  </si>
  <si>
    <t>PEROSNNE NE PENSE PLUS AUX FLEURS</t>
  </si>
  <si>
    <t>Hélène RASTEGAR</t>
  </si>
  <si>
    <t>LES TEIGNES</t>
  </si>
  <si>
    <t>Marine LEVEEL</t>
  </si>
  <si>
    <t>LES VOIX RADIEUSES</t>
  </si>
  <si>
    <t>Loïc GALLET</t>
  </si>
  <si>
    <t>XR - A L'IMPOSSIBLE ON EST TENU</t>
  </si>
  <si>
    <t>DE LA-BAS A ICI</t>
  </si>
  <si>
    <t>Gautier GUMPPER</t>
  </si>
  <si>
    <t>Marine KLEIN</t>
  </si>
  <si>
    <t>ZOURKHANEH LA MAISON DE LA FORCE</t>
  </si>
  <si>
    <t>INCLINAISONS</t>
  </si>
  <si>
    <t>Ariane ROSCHAN</t>
  </si>
  <si>
    <t>Emma ZWICKERT</t>
  </si>
  <si>
    <t>CM ANIM</t>
  </si>
  <si>
    <t>AU CRAYON ROUGE</t>
  </si>
  <si>
    <t>KARABAKH - LA REPUBLIQUE FANTOME</t>
  </si>
  <si>
    <t>PROPULSION</t>
  </si>
  <si>
    <t>MARIE JAËLL : JE SUIS UN MAUVAIS GARÇON</t>
  </si>
  <si>
    <t>TRANQUILITE</t>
  </si>
  <si>
    <t>SOLITAIRE</t>
  </si>
  <si>
    <t>Joseph GORDILLO</t>
  </si>
  <si>
    <t>Hakob MELKONYAN</t>
  </si>
  <si>
    <t>Juliette ULRICH</t>
  </si>
  <si>
    <t>Damien FRITSCH</t>
  </si>
  <si>
    <t>Sébatsien AUGER</t>
  </si>
  <si>
    <t>Diego PIEROTTE</t>
  </si>
  <si>
    <t>Mille et Une Films SARL</t>
  </si>
  <si>
    <t>Ana Films</t>
  </si>
  <si>
    <t>Libelo Productions</t>
  </si>
  <si>
    <t>Seppia</t>
  </si>
  <si>
    <t>Portrait Robot</t>
  </si>
  <si>
    <t>Wild West</t>
  </si>
  <si>
    <t>DES TRAITS SUR LES VOIX</t>
  </si>
  <si>
    <t>UNDERGROUND</t>
  </si>
  <si>
    <t>ULTRALAZER</t>
  </si>
  <si>
    <t>DARLING ZHU</t>
  </si>
  <si>
    <t>Luc LAVAUT</t>
  </si>
  <si>
    <t>Julien DAVID</t>
  </si>
  <si>
    <t>Francis CANITROT</t>
  </si>
  <si>
    <t>Anatoly LAVRENISHYN, Anastasia LAVRENISHYN</t>
  </si>
  <si>
    <t xml:space="preserve">Bandini </t>
  </si>
  <si>
    <t>Caimans Production</t>
  </si>
  <si>
    <t>La Station Animation</t>
  </si>
  <si>
    <t>Nojo</t>
  </si>
  <si>
    <t>GOLEM</t>
  </si>
  <si>
    <t>ISOLA</t>
  </si>
  <si>
    <t>LES SANGSUES DOREES</t>
  </si>
  <si>
    <t>LA FOUDRE</t>
  </si>
  <si>
    <t>Franck RICHARD</t>
  </si>
  <si>
    <t>Emeric LEPRINCE</t>
  </si>
  <si>
    <t>Nina RICHARD</t>
  </si>
  <si>
    <t>Mauricio CARRASCO</t>
  </si>
  <si>
    <t>Duno Films</t>
  </si>
  <si>
    <t>Wild Stream</t>
  </si>
  <si>
    <t>Prims Studio</t>
  </si>
  <si>
    <t>Chauve Souris Prod</t>
  </si>
  <si>
    <t>BRAS CASSE</t>
  </si>
  <si>
    <t>NIGHTBLOOM</t>
  </si>
  <si>
    <t>HIDE &amp; SEEK</t>
  </si>
  <si>
    <t>Thomas BAUDRE</t>
  </si>
  <si>
    <t>Kata GUGIC</t>
  </si>
  <si>
    <t>Piano Sano</t>
  </si>
  <si>
    <t>Gasp!</t>
  </si>
  <si>
    <t>KYMA</t>
  </si>
  <si>
    <t>J'OUBLIERAI TON NOM</t>
  </si>
  <si>
    <t>SERAPHINE</t>
  </si>
  <si>
    <t>EXTRATERRIENS</t>
  </si>
  <si>
    <t>Romain DAUDET-JAHAN</t>
  </si>
  <si>
    <t>Yann GONZALEZ</t>
  </si>
  <si>
    <t>Sarah VAN DEN BOOM</t>
  </si>
  <si>
    <t>Pierre CORE, Alexandre COFFRE, Yoann GROMB</t>
  </si>
  <si>
    <t>Moana Films</t>
  </si>
  <si>
    <t>Pan Cinéma</t>
  </si>
  <si>
    <t>Little big Story</t>
  </si>
  <si>
    <t>La station Animation</t>
  </si>
  <si>
    <t>LM ANIM</t>
  </si>
  <si>
    <t>JULIAN ASSANGE : POUR L'EXEMPLE</t>
  </si>
  <si>
    <t>AFROCUBAINS</t>
  </si>
  <si>
    <t>L'ECRAN BLANC</t>
  </si>
  <si>
    <t>GRANDVILLE OU L'ART DE SINGER LE MONDE</t>
  </si>
  <si>
    <t>ON N'EST PAS NE POUR PERDRE</t>
  </si>
  <si>
    <t>CAP SUR LES OASIS DU GRAND EST</t>
  </si>
  <si>
    <t>MARCO BELLOCCHIO, L'INSOUMIS</t>
  </si>
  <si>
    <t>LA FULGUREE</t>
  </si>
  <si>
    <t>Etienne HUVER</t>
  </si>
  <si>
    <t>Renaud SCHAAK</t>
  </si>
  <si>
    <t>Tristan THIL</t>
  </si>
  <si>
    <t>Jonathan RESCIGNO</t>
  </si>
  <si>
    <t>Alexandre SATTLER</t>
  </si>
  <si>
    <t>Sandra MARTI</t>
  </si>
  <si>
    <t>Emilie GRALL</t>
  </si>
  <si>
    <t>Slug News Network</t>
  </si>
  <si>
    <t>Look at Sciences</t>
  </si>
  <si>
    <t>Lucien TV</t>
  </si>
  <si>
    <t>Sancho et Compagnie</t>
  </si>
  <si>
    <t>Zadig Productions</t>
  </si>
  <si>
    <t>Arte G.E.I.E</t>
  </si>
  <si>
    <t>Vosges tv</t>
  </si>
  <si>
    <t>France 3 Grand Est</t>
  </si>
  <si>
    <t>France tv Grand Est. Vosges tv</t>
  </si>
  <si>
    <t>Tv5 Monde</t>
  </si>
  <si>
    <t xml:space="preserve">Arte </t>
  </si>
  <si>
    <t>Planète +</t>
  </si>
  <si>
    <t>PLONGEE EN EAUX VIVES</t>
  </si>
  <si>
    <t>COVOIT BOULOT DODO</t>
  </si>
  <si>
    <t>ÉLEVE!</t>
  </si>
  <si>
    <t>LES ENFANTS DU VAUDOU</t>
  </si>
  <si>
    <t xml:space="preserve">COUP D'THEATRE </t>
  </si>
  <si>
    <t>Alain CHRETIEN</t>
  </si>
  <si>
    <t>Alexis METZINGER</t>
  </si>
  <si>
    <t>Guillaume TERVER</t>
  </si>
  <si>
    <t>Clara BOUFFARTIGUE</t>
  </si>
  <si>
    <t>Arun TAWAN</t>
  </si>
  <si>
    <t>Ines BANZET-BENHAGOUGA</t>
  </si>
  <si>
    <t>Des Jours Meilleurs</t>
  </si>
  <si>
    <t>Cerigo Films</t>
  </si>
  <si>
    <t>Un film à la patte</t>
  </si>
  <si>
    <t>Citizen Films</t>
  </si>
  <si>
    <t>Vosges TV</t>
  </si>
  <si>
    <t>DOC S</t>
  </si>
  <si>
    <t>RTGE avec Vosges tv</t>
  </si>
  <si>
    <t>France 3 Grand Est et Vosges tv (RDGE)</t>
  </si>
  <si>
    <t>Œuvre indépendante</t>
  </si>
  <si>
    <t>LOUCA</t>
  </si>
  <si>
    <t>Cyril ADAM</t>
  </si>
  <si>
    <t>Media Valley</t>
  </si>
  <si>
    <t>TF1</t>
  </si>
  <si>
    <t>ASIAN GIRLS</t>
  </si>
  <si>
    <t>LE PATIENT</t>
  </si>
  <si>
    <t>RIEN DE TROP GRAVE</t>
  </si>
  <si>
    <t>LA CONVENTION DU SILENCE</t>
  </si>
  <si>
    <t>Morgane AHRACH</t>
  </si>
  <si>
    <t>Charlene JUVENIELLE</t>
  </si>
  <si>
    <t>Théo NOURDIN</t>
  </si>
  <si>
    <t>Savannah SEQUEIRA-SCHNEIDER</t>
  </si>
  <si>
    <t>QUAND LA TERRE DEVIENT BETON</t>
  </si>
  <si>
    <t>AMENAZA</t>
  </si>
  <si>
    <t>TAQUARD</t>
  </si>
  <si>
    <t>DESVIGNES</t>
  </si>
  <si>
    <t>AINSI VIVENT LES MORTS</t>
  </si>
  <si>
    <t>Joseph PIERCE</t>
  </si>
  <si>
    <t>LA TOURNEE DES HAUTS CANTONS</t>
  </si>
  <si>
    <t>A L'ABRIS DES MONTS ZAGROS</t>
  </si>
  <si>
    <t>NOUS, "PETITS" MAIRES DE France</t>
  </si>
  <si>
    <t>Chloé HUNZINGER</t>
  </si>
  <si>
    <t>Luis MIRANDA</t>
  </si>
  <si>
    <t>Ghislaine BUFFARD</t>
  </si>
  <si>
    <t>Bamboodoc</t>
  </si>
  <si>
    <t>MARCEL, PAUL ET LES AUTRES</t>
  </si>
  <si>
    <t>BIRDER EN GUERRE CONTRE L'EXTINCTION</t>
  </si>
  <si>
    <t xml:space="preserve">LE ROBOT ET LE CALLIGRAPHE </t>
  </si>
  <si>
    <t>Cédric CHAMBIN</t>
  </si>
  <si>
    <t>Kyrill NIKITINE, Jérémie CUVILLIER</t>
  </si>
  <si>
    <t>Alpaga</t>
  </si>
  <si>
    <t>ISIS &amp; OSIRIS</t>
  </si>
  <si>
    <t>XINI</t>
  </si>
  <si>
    <t>GEBE</t>
  </si>
  <si>
    <t>Fabrice LUANG VIJA</t>
  </si>
  <si>
    <t>Seunghui CHOI, Lucie MARCHAIS</t>
  </si>
  <si>
    <t>TV7</t>
  </si>
  <si>
    <t>LE VIEIL HOMME ET SON CHAT</t>
  </si>
  <si>
    <t>Laurent BOILEAU</t>
  </si>
  <si>
    <t>Milena MARDOS</t>
  </si>
  <si>
    <t>Amopix</t>
  </si>
  <si>
    <t>Novanima</t>
  </si>
  <si>
    <t>La Clairière Ouest</t>
  </si>
  <si>
    <t>Fargo</t>
  </si>
  <si>
    <t>ADN France TV</t>
  </si>
  <si>
    <t>BAN DE LA ROCHE - CŒUR GLACE BATTANT</t>
  </si>
  <si>
    <t>ESPRITS TRANQUILLES</t>
  </si>
  <si>
    <t>IRIS AVEC PANACHE</t>
  </si>
  <si>
    <t>MARDOCHI</t>
  </si>
  <si>
    <t>Sarah PETIT</t>
  </si>
  <si>
    <t>Julien LECAT</t>
  </si>
  <si>
    <t>Astrid DE LA CHAPELLE</t>
  </si>
  <si>
    <t>Lucas GILOPPE</t>
  </si>
  <si>
    <t>Sesame Films</t>
  </si>
  <si>
    <t>La Petite Fugue</t>
  </si>
  <si>
    <t>Felicite Production</t>
  </si>
  <si>
    <t>Punchline Cinema</t>
  </si>
  <si>
    <t>LES ECORCHEURS</t>
  </si>
  <si>
    <t>NINNA NANNA</t>
  </si>
  <si>
    <t>PLANETE BLEUE</t>
  </si>
  <si>
    <t>Hyppolyte BURKHART</t>
  </si>
  <si>
    <t>Cristiano MANGIONE</t>
  </si>
  <si>
    <t>Pierre-Loup DOCTEUR</t>
  </si>
  <si>
    <t>Vertical Production</t>
  </si>
  <si>
    <t>Laboratoire d'écriture et d'images</t>
  </si>
  <si>
    <t>AIRPORT</t>
  </si>
  <si>
    <t>LOTHAR ET MARTIN</t>
  </si>
  <si>
    <t>LE DERNIER JOUR D'ALDERIC MAGNARD</t>
  </si>
  <si>
    <t>Niki LINDROTH  VON BAHR</t>
  </si>
  <si>
    <t>Julien GRANDE</t>
  </si>
  <si>
    <t>Antoine ROBERT</t>
  </si>
  <si>
    <t>Les Valseurs</t>
  </si>
  <si>
    <t>4 AM Productions</t>
  </si>
  <si>
    <t>Eddy Production</t>
  </si>
  <si>
    <t xml:space="preserve">GOLEM </t>
  </si>
  <si>
    <t>Jiri BARTA</t>
  </si>
  <si>
    <t>Les Contes Modernes</t>
  </si>
  <si>
    <t>INSPECTEUR CROQUETTES</t>
  </si>
  <si>
    <t>Benoît DELEPINE</t>
  </si>
  <si>
    <t xml:space="preserve">PROPHETIE A L'ŒIL NU </t>
  </si>
  <si>
    <t>UNE VIE EN TRANSIT</t>
  </si>
  <si>
    <t>SEAMEN'S CLUB</t>
  </si>
  <si>
    <t>Clara BENSOUSSAN-DILLY</t>
  </si>
  <si>
    <t>Thierry CZAJKO</t>
  </si>
  <si>
    <t>Tristan BORDMANN</t>
  </si>
  <si>
    <t>Drôle de trame</t>
  </si>
  <si>
    <t>FELIX VALLOTON, LES COULEURS DU DESIR</t>
  </si>
  <si>
    <t>RIRE AUX LARMES</t>
  </si>
  <si>
    <t>NOS CHAMPS DE BATAILLE</t>
  </si>
  <si>
    <t>L'EMPIRE ASSYIEN, L'HISTOIRE REVELEE</t>
  </si>
  <si>
    <t>Jérôme LAMBERT</t>
  </si>
  <si>
    <t>Florence GATINEAU SAILLANT</t>
  </si>
  <si>
    <t xml:space="preserve">Luis MIRANDA </t>
  </si>
  <si>
    <t>Arte G.E.I.E &amp; RTS</t>
  </si>
  <si>
    <t>France 5</t>
  </si>
  <si>
    <t>LES ENLUMINES</t>
  </si>
  <si>
    <t>LA FRENCH POP</t>
  </si>
  <si>
    <t>Didier BAILLEUX</t>
  </si>
  <si>
    <t>Mélanie SCHAAN</t>
  </si>
  <si>
    <t>Nomades</t>
  </si>
  <si>
    <t>BUDOKA, LA VOIE DES FRERES</t>
  </si>
  <si>
    <t>Marc JONAS</t>
  </si>
  <si>
    <t>LE CHANT DES ORAGES</t>
  </si>
  <si>
    <t>Caroline ATTIA LARIVIERE</t>
  </si>
  <si>
    <t>Sacrebleu Production</t>
  </si>
  <si>
    <t>Florent LEONE</t>
  </si>
  <si>
    <t>KAIROS</t>
  </si>
  <si>
    <t xml:space="preserve">LA RELEVE </t>
  </si>
  <si>
    <t>LES PETITS CAILLOUX</t>
  </si>
  <si>
    <t>POUR MAMAN</t>
  </si>
  <si>
    <t xml:space="preserve">Fanny GALAN </t>
  </si>
  <si>
    <t>David FITOUSSI</t>
  </si>
  <si>
    <t>Yvelise THIBAUT</t>
  </si>
  <si>
    <t>Philippe JASMIN</t>
  </si>
  <si>
    <t>LE PLIE DES CARTES</t>
  </si>
  <si>
    <t xml:space="preserve">AU CRAYON ROUGE </t>
  </si>
  <si>
    <t>MILLESIME VEND'ANGE</t>
  </si>
  <si>
    <t>DANS LES PLIS DU MANTEAU</t>
  </si>
  <si>
    <t>Sylvain SAILLER</t>
  </si>
  <si>
    <t xml:space="preserve">Joseph GORDILLO </t>
  </si>
  <si>
    <t xml:space="preserve">Solène BRUNSTEIN </t>
  </si>
  <si>
    <t xml:space="preserve">DOC </t>
  </si>
  <si>
    <t xml:space="preserve">UNE ANNEE EN PENTE DOUCE </t>
  </si>
  <si>
    <t xml:space="preserve">AU-DELA DES MOTS </t>
  </si>
  <si>
    <t>FORÊTS SÈCHES / SURVIVRE A L'ADVERSITE  CLIMATIQUE</t>
  </si>
  <si>
    <t>FAITES ENTRER LA NATURE</t>
  </si>
  <si>
    <t xml:space="preserve">CES HISTOIRES LA </t>
  </si>
  <si>
    <t>Stéphane MANCHEMATIN, Serge STEYER</t>
  </si>
  <si>
    <t>Kaveh RADFAR</t>
  </si>
  <si>
    <t>Nicolas VAN INGEN, Leo LEIBOVICI</t>
  </si>
  <si>
    <t>Léa DUCRE, Margot HEMMERICH</t>
  </si>
  <si>
    <t>Elodie SYLVAIN</t>
  </si>
  <si>
    <t>Les Films de la Pluie</t>
  </si>
  <si>
    <t>Elda Production</t>
  </si>
  <si>
    <t>Seppia SAS</t>
  </si>
  <si>
    <t>Saule Production</t>
  </si>
  <si>
    <t>CELLE QUI MEURT VIVRA</t>
  </si>
  <si>
    <t>CELLE QUI NE SAVAIT PAS SOURIRE</t>
  </si>
  <si>
    <t>FRERES</t>
  </si>
  <si>
    <t>LA PREHISTOIRE</t>
  </si>
  <si>
    <t>LE SAUT DU CHEVREUIL</t>
  </si>
  <si>
    <t>Maud KONAN</t>
  </si>
  <si>
    <t>Emma CHEVALIER</t>
  </si>
  <si>
    <t>Max LESAGE</t>
  </si>
  <si>
    <t>Matthieu GENET</t>
  </si>
  <si>
    <t>La Vie Est Belle</t>
  </si>
  <si>
    <t>La Petite Ellipse</t>
  </si>
  <si>
    <t>Pour Une Poignée de Pixels</t>
  </si>
  <si>
    <t>Ganache Studio</t>
  </si>
  <si>
    <t>CM F</t>
  </si>
  <si>
    <t>ON BRULERA</t>
  </si>
  <si>
    <t>OLIVIA</t>
  </si>
  <si>
    <t>PERSONNE CALCULE CHIMENE</t>
  </si>
  <si>
    <t>Hugo BECKER</t>
  </si>
  <si>
    <t>David ARSLANIAN</t>
  </si>
  <si>
    <t>Ben RICHARDOT</t>
  </si>
  <si>
    <t>Sarah BOUZI</t>
  </si>
  <si>
    <t>Nouvelle Donne Productions</t>
  </si>
  <si>
    <t>Wrong Films</t>
  </si>
  <si>
    <t>Lipsum Productions</t>
  </si>
  <si>
    <t>Alta Rocca Films</t>
  </si>
  <si>
    <t>MAYA ET TOSCA : AUND LES VOIX MANOUCHES S'ELEVENT</t>
  </si>
  <si>
    <t>AVANT FERMETURE POUR TRAVAUX</t>
  </si>
  <si>
    <t>LA TRANSE : UNE NOUVELLE VOIE THERAPEUTIQUE</t>
  </si>
  <si>
    <t xml:space="preserve">Hakob MELKONYAN </t>
  </si>
  <si>
    <t>Carole TRESCA</t>
  </si>
  <si>
    <t>Raphael TAQUARD</t>
  </si>
  <si>
    <t>Cécile DENJEAN</t>
  </si>
  <si>
    <t>LA DIAGONALE DU FOU</t>
  </si>
  <si>
    <t>LE PAVILLON DES IRRESPONSABLES</t>
  </si>
  <si>
    <t>MAITRES ET ESCLAVES</t>
  </si>
  <si>
    <t>DES OASIS POUR LA NATURE</t>
  </si>
  <si>
    <t>LIEBSDORF, REQUIEM POUR UN VILLAGE</t>
  </si>
  <si>
    <t>Eric PRUNIER</t>
  </si>
  <si>
    <t>Alain MORVAN</t>
  </si>
  <si>
    <t>Laurence D'HONDT</t>
  </si>
  <si>
    <t>Dominique HENNEQUIN, Lorent PASCAL HENNEQUIN</t>
  </si>
  <si>
    <t>Vincent FROHELY</t>
  </si>
  <si>
    <t xml:space="preserve">DOC U </t>
  </si>
  <si>
    <t>Arte France</t>
  </si>
  <si>
    <t>Canal 32</t>
  </si>
  <si>
    <t>C'EST COMMENT LA GUERRE</t>
  </si>
  <si>
    <t>Mathieu WINCKEL</t>
  </si>
  <si>
    <t>Red Revolver</t>
  </si>
  <si>
    <t>MATA</t>
  </si>
  <si>
    <t>Rachel LANG</t>
  </si>
  <si>
    <t>L'EMBRYON</t>
  </si>
  <si>
    <t>LA NUIT LES OMBRES SE CONFONDENT</t>
  </si>
  <si>
    <t>MUS</t>
  </si>
  <si>
    <t>7 MAI, QUAND LA DATE FAIT L'HISTOIRE</t>
  </si>
  <si>
    <t>ANIM S</t>
  </si>
  <si>
    <t>ANIM U</t>
  </si>
  <si>
    <t>soutien Plato Mulhouse seul</t>
  </si>
  <si>
    <t xml:space="preserve">Inclus Plato Nancy 60.000 € </t>
  </si>
  <si>
    <t xml:space="preserve">inclus Plato Nancy 15.000 € </t>
  </si>
  <si>
    <t xml:space="preserve">inclus Plato Troyes 10.500 € </t>
  </si>
  <si>
    <t xml:space="preserve">inclus Plato Troyes 22.500 € et Reims 22.500 € </t>
  </si>
  <si>
    <t>Maïa SCHMITT</t>
  </si>
  <si>
    <t>Allo Films</t>
  </si>
  <si>
    <t>PierPaolo RUSSO, Luca RUSSO</t>
  </si>
  <si>
    <t>Laura SIFI</t>
  </si>
  <si>
    <t>Olivier HENNEGRAVE</t>
  </si>
  <si>
    <t>Mobydick Films</t>
  </si>
  <si>
    <t>Le Grec</t>
  </si>
  <si>
    <t>plato Reims</t>
  </si>
  <si>
    <t xml:space="preserve">inclus plato Mulhouse 2.000 € </t>
  </si>
  <si>
    <t>ANIM</t>
  </si>
  <si>
    <t>CM DOC</t>
  </si>
  <si>
    <t>TRANS</t>
  </si>
  <si>
    <t>JEUX</t>
  </si>
  <si>
    <t>TYPES SOUTIEN</t>
  </si>
  <si>
    <t>Concernant le CINEMA et l’AUDIOVISUEL :</t>
  </si>
  <si>
    <t>Ecriture</t>
  </si>
  <si>
    <t>Développement</t>
  </si>
  <si>
    <t>Production</t>
  </si>
  <si>
    <t>Après réalisation</t>
  </si>
  <si>
    <t>POST-P</t>
  </si>
  <si>
    <t>Echelle de genre : CINEMA</t>
  </si>
  <si>
    <t>Famille de genre Court métrage (CM)</t>
  </si>
  <si>
    <t>Famille de genre Long métrage (LM)</t>
  </si>
  <si>
    <t>Court métrage de fiction</t>
  </si>
  <si>
    <t>Court métrage documentaire</t>
  </si>
  <si>
    <t>Court métrage d’animation</t>
  </si>
  <si>
    <t>Long métrage de fiction</t>
  </si>
  <si>
    <t>Long métrage documentaire</t>
  </si>
  <si>
    <t>Long métrage d’animation</t>
  </si>
  <si>
    <t>Echelle de genre : AUDIOVISUEL</t>
  </si>
  <si>
    <t>Famille de genre Fiction télévisée (F-TV)</t>
  </si>
  <si>
    <t>Fiction télévisée unitaire</t>
  </si>
  <si>
    <t>Fiction télévisée série</t>
  </si>
  <si>
    <t>Famille de genre Documentaire (DOC)</t>
  </si>
  <si>
    <t>Famille de genre Animation (ANIM)</t>
  </si>
  <si>
    <t>Documentaire unitaire</t>
  </si>
  <si>
    <t>Documentaire série</t>
  </si>
  <si>
    <t>Animation unitaire</t>
  </si>
  <si>
    <t>Animation série</t>
  </si>
  <si>
    <t>Famille de genre Nouveaux médias (NMEDIA)</t>
  </si>
  <si>
    <t>Aides aux entreprises</t>
  </si>
  <si>
    <t>Web fiction</t>
  </si>
  <si>
    <t>Web doc</t>
  </si>
  <si>
    <t>Transmédia</t>
  </si>
  <si>
    <t>Jeux vidéo</t>
  </si>
  <si>
    <t>Familles de genre :</t>
  </si>
  <si>
    <t>Multimédia</t>
  </si>
  <si>
    <t>Magazines</t>
  </si>
  <si>
    <t>ENT</t>
  </si>
  <si>
    <t>WEB F</t>
  </si>
  <si>
    <t>WEB DOC</t>
  </si>
  <si>
    <t>MMEDIA</t>
  </si>
  <si>
    <t>MAG</t>
  </si>
  <si>
    <t xml:space="preserve">Inclus Plato Troyes 7.500 € </t>
  </si>
  <si>
    <t>inclus Plato Colmar 2024 3.000 €</t>
  </si>
  <si>
    <t>inclus Plato Colmar 6.000 € (hors 1p2) et Vosges 10.000 € (hors 1p2)</t>
  </si>
  <si>
    <t>LES BURGERS VOLANTS ex SAUCE PIQUANTE</t>
  </si>
  <si>
    <t>TRIENNAL : soutien EMS de 50.000 € et Ville de 130.000 € en faveur de ce projet</t>
  </si>
  <si>
    <t>1525, LA REVOLUTION OUBLIEE ?</t>
  </si>
  <si>
    <t>DECHIREMENT A LA ROUMAINE, UNE HISTOIRE A REPETITION</t>
  </si>
  <si>
    <r>
      <rPr>
        <b/>
        <sz val="9"/>
        <color rgb="FF7030A0"/>
        <rFont val="Verdana"/>
        <family val="2"/>
      </rPr>
      <t>Triennal p</t>
    </r>
    <r>
      <rPr>
        <sz val="9"/>
        <color rgb="FF7030A0"/>
        <rFont val="Verdana"/>
        <family val="2"/>
      </rPr>
      <t>our mémoire : soutien EMS de 12.500 €</t>
    </r>
  </si>
  <si>
    <t>inclus Plato Reims 35.000 €</t>
  </si>
  <si>
    <t>LIGNE DE VIE (ex KOMM BALD WIEDER)</t>
  </si>
  <si>
    <t>Plato Vosges</t>
  </si>
  <si>
    <t>Plato Mulhouse</t>
  </si>
  <si>
    <t xml:space="preserve">inclus Plato Metz </t>
  </si>
  <si>
    <t>soutien Plato Reims seul</t>
  </si>
  <si>
    <t>soutien Plato Vosges seul</t>
  </si>
  <si>
    <r>
      <rPr>
        <b/>
        <sz val="9"/>
        <color rgb="FF7030A0"/>
        <rFont val="Verdana"/>
        <family val="2"/>
      </rPr>
      <t>Triennal (et film identifié genre)</t>
    </r>
    <r>
      <rPr>
        <sz val="9"/>
        <color indexed="8"/>
        <rFont val="Verdana"/>
        <family val="2"/>
      </rPr>
      <t xml:space="preserve"> Pour mémoire : soutien EMS de 50.000 € et Ville de 150.000 €</t>
    </r>
  </si>
  <si>
    <t>LES GARDIENS DE L'OCEAN</t>
  </si>
  <si>
    <t>POISSON BLANC</t>
  </si>
  <si>
    <t>SOLITUDE</t>
  </si>
  <si>
    <t>AU FIL DE LA SEILLE</t>
  </si>
  <si>
    <t>Cécile PALUSINKI, Elsa MROZIEWICZ</t>
  </si>
  <si>
    <t>Camille PANZA</t>
  </si>
  <si>
    <t>Collectif JACC</t>
  </si>
  <si>
    <t>Véronika PETIT, Francis RAMM</t>
  </si>
  <si>
    <t>Numered Conseil</t>
  </si>
  <si>
    <t>Compagnie Ersatz</t>
  </si>
  <si>
    <t>M33</t>
  </si>
  <si>
    <t>Association Kinorev</t>
  </si>
  <si>
    <t>NMEDIA</t>
  </si>
  <si>
    <t>AMERICAN DREAM</t>
  </si>
  <si>
    <t>SENS</t>
  </si>
  <si>
    <t>Paul HEINTZ</t>
  </si>
  <si>
    <t>Céline RAVENEL</t>
  </si>
  <si>
    <t>Tristan KOPP</t>
  </si>
  <si>
    <t>Gaëlle ROYER</t>
  </si>
  <si>
    <t>MONSTRUOSCOPE</t>
  </si>
  <si>
    <t>LE PORT ARTISTIQUE DE LA BORDEE</t>
  </si>
  <si>
    <t>Association Doi</t>
  </si>
  <si>
    <t>Linfraviolet</t>
  </si>
  <si>
    <t>Cairn Productions</t>
  </si>
  <si>
    <t>La Bordee</t>
  </si>
  <si>
    <t>Jean BOUILLOT</t>
  </si>
  <si>
    <t>Joseph KLEINPETER</t>
  </si>
  <si>
    <t>Les amis de la manufacture royale de bains</t>
  </si>
  <si>
    <t>Le théâtre à spirale</t>
  </si>
  <si>
    <t>ARCHEOLOGIE SENSIBLE</t>
  </si>
  <si>
    <t>LA PREMIERE BACHELIERE</t>
  </si>
  <si>
    <t>SURVIVOR'S RUIN</t>
  </si>
  <si>
    <t>DISSIMILAR</t>
  </si>
  <si>
    <t>WONKY RACE VS</t>
  </si>
  <si>
    <t>[HUM]</t>
  </si>
  <si>
    <t>Aurélien SCHNEIDER</t>
  </si>
  <si>
    <t>Alexandre DIDI</t>
  </si>
  <si>
    <t>Ludwig DRESCH</t>
  </si>
  <si>
    <t>Yvan CORSIGLIA</t>
  </si>
  <si>
    <t>Mastodonte</t>
  </si>
  <si>
    <t>Opal Grave Games</t>
  </si>
  <si>
    <t>Dream Powered Games</t>
  </si>
  <si>
    <t>Yvan Corsiglia</t>
  </si>
  <si>
    <t>KAFILA - UN CARNET DE VOYAGE NUMERIQUE</t>
  </si>
  <si>
    <t>PARIS UNDER THE DOME</t>
  </si>
  <si>
    <t>Guillaume LEPOIX</t>
  </si>
  <si>
    <t>Franck LEMAIRE</t>
  </si>
  <si>
    <t>SPECTACLE AUDIOVISUEL ET IMMERSIF DE LA POUDRIERE DE LONGWY</t>
  </si>
  <si>
    <t>PARTICULES D'HISTOIRES</t>
  </si>
  <si>
    <t>ANAKAO</t>
  </si>
  <si>
    <t>ET SI LES SOURIS ETAIENT CAPABLES DE VIVRE SUR MARS ?</t>
  </si>
  <si>
    <t xml:space="preserve">Anima VIVA </t>
  </si>
  <si>
    <t>Bertrand DE BECQUE</t>
  </si>
  <si>
    <t>Vianney MEURVILLE</t>
  </si>
  <si>
    <t>Super idée</t>
  </si>
  <si>
    <t>Pinkman</t>
  </si>
  <si>
    <t>Regie personnalisée de l'Arche</t>
  </si>
  <si>
    <t>Commune de Longwy</t>
  </si>
  <si>
    <t>TERRITO/ART</t>
  </si>
  <si>
    <t>KAMEN</t>
  </si>
  <si>
    <t xml:space="preserve">A TRAVERS </t>
  </si>
  <si>
    <t>Puissance télévision</t>
  </si>
  <si>
    <t>Charles AYATS, Nicolas PELLOILLE</t>
  </si>
  <si>
    <t>Camille TURLOT, Eric SZERMAN</t>
  </si>
  <si>
    <t>Puissance Group</t>
  </si>
  <si>
    <t>Hiver Prod</t>
  </si>
  <si>
    <t>Association Art Numérique Patrimoine et Territoire</t>
  </si>
  <si>
    <t>NUIT NOIRE</t>
  </si>
  <si>
    <t>SAUVAGESSES</t>
  </si>
  <si>
    <t>LES SOUS-TRAITANTS</t>
  </si>
  <si>
    <t>Nicolas PANAY</t>
  </si>
  <si>
    <t>Romain COGITORE</t>
  </si>
  <si>
    <r>
      <t>Solène BRUNSTEIN,</t>
    </r>
    <r>
      <rPr>
        <sz val="10"/>
        <rFont val="Calibri"/>
        <family val="2"/>
        <scheme val="minor"/>
      </rPr>
      <t xml:space="preserve">
Hélène MICHEL-BECHET</t>
    </r>
  </si>
  <si>
    <t>Aline FONTAINE</t>
  </si>
  <si>
    <t>43 + 52</t>
  </si>
  <si>
    <t>Krishna CHANDRAN, A. NAIRGENRE</t>
  </si>
  <si>
    <t>inclus Plato Vosges 2023 et 2024 60.000 € et Nancy 2024 15.000 € + 15.000 € Epinal (janvier 2025)</t>
  </si>
  <si>
    <t>inclus Plato Vosges 4.500 € + 4.500 € complément janv 2025</t>
  </si>
  <si>
    <t>VICE-VERSA (titre de travail : SŒURS)</t>
  </si>
  <si>
    <t>SOUTIENS : 5</t>
  </si>
  <si>
    <t>SOUTIENS : 17</t>
  </si>
  <si>
    <t>SOUTIENS : 3</t>
  </si>
  <si>
    <t>SOUTIENS : 6</t>
  </si>
  <si>
    <t>SOUTIENS : 2</t>
  </si>
  <si>
    <t>SOUTIENS : 10</t>
  </si>
  <si>
    <t>SOUTIENS : 43</t>
  </si>
  <si>
    <t>SOUTIENS : 9</t>
  </si>
  <si>
    <t>SOUTIENS : 4</t>
  </si>
  <si>
    <t>SOUTIENS : 13</t>
  </si>
  <si>
    <t>SOUTIENS : 8</t>
  </si>
  <si>
    <t>ECRITURE</t>
  </si>
  <si>
    <t>DEVELOPPEMENT</t>
  </si>
  <si>
    <t>SOUTIENS : 34</t>
  </si>
  <si>
    <t>SOUTIENS : 24</t>
  </si>
  <si>
    <t>TOUT CM</t>
  </si>
  <si>
    <t>SOUTIENS : 30</t>
  </si>
  <si>
    <t>TOUT LM</t>
  </si>
  <si>
    <t>SOUTIENS : 21</t>
  </si>
  <si>
    <t>PROD AUDIOVISUEL</t>
  </si>
  <si>
    <t>PROD NMEDIA</t>
  </si>
  <si>
    <t>SOUTIENS : 48</t>
  </si>
  <si>
    <t>TOUT SOUTIEN</t>
  </si>
  <si>
    <t>SOUTIENS : 195</t>
  </si>
  <si>
    <t>Plato Vosges seul</t>
  </si>
  <si>
    <t>Plato Mulhouse seul</t>
  </si>
  <si>
    <t>inclus Plato Mulhouse 9.000 €</t>
  </si>
  <si>
    <t>inclus Plato Vosges 9.000 €</t>
  </si>
  <si>
    <t>PERSONNE NE PENSE PLUS AUX FLEURS</t>
  </si>
  <si>
    <t>SOUTIENS : 12</t>
  </si>
  <si>
    <t>SOUTIENS : 35</t>
  </si>
  <si>
    <t>Déposés</t>
  </si>
  <si>
    <t xml:space="preserve">Soutenus </t>
  </si>
  <si>
    <t>Montant</t>
  </si>
  <si>
    <t>CM G</t>
  </si>
  <si>
    <t>-</t>
  </si>
  <si>
    <t>TOTAL</t>
  </si>
  <si>
    <t>LM G</t>
  </si>
  <si>
    <t xml:space="preserve">LM </t>
  </si>
  <si>
    <t>FTV S</t>
  </si>
  <si>
    <t>FTV U</t>
  </si>
  <si>
    <t xml:space="preserve">TOTAL </t>
  </si>
  <si>
    <t>TOTAL ECR DEV PROD</t>
  </si>
  <si>
    <t>Rejets</t>
  </si>
  <si>
    <t>DEPOTS : 13</t>
  </si>
  <si>
    <t>DEV ANIM AUDIO</t>
  </si>
  <si>
    <t xml:space="preserve">LM DOC </t>
  </si>
  <si>
    <t xml:space="preserve">DEV DOC </t>
  </si>
  <si>
    <t>DEPOTS : 33</t>
  </si>
  <si>
    <t>DEV FTV</t>
  </si>
  <si>
    <t>DEPOTS : 5</t>
  </si>
  <si>
    <t xml:space="preserve">DEV CM ANIM </t>
  </si>
  <si>
    <t>DEPOTS : 9</t>
  </si>
  <si>
    <t xml:space="preserve">DEV LM </t>
  </si>
  <si>
    <t>DEPOTS : 18</t>
  </si>
  <si>
    <t xml:space="preserve">EC DOC </t>
  </si>
  <si>
    <t>DEPOTS : 24</t>
  </si>
  <si>
    <t>EC FTV</t>
  </si>
  <si>
    <t>DEPOTS : 8</t>
  </si>
  <si>
    <t>EC CM ANIM</t>
  </si>
  <si>
    <t>DEPOTS : 4</t>
  </si>
  <si>
    <t xml:space="preserve">EC CM </t>
  </si>
  <si>
    <t>DEPOTS : 28</t>
  </si>
  <si>
    <t>EC LM</t>
  </si>
  <si>
    <t>DEPOTS : 20</t>
  </si>
  <si>
    <t xml:space="preserve">TOTAL DEPOTS </t>
  </si>
  <si>
    <t>DEPOTS : 97</t>
  </si>
  <si>
    <t>TOTAL DEPOTS</t>
  </si>
  <si>
    <t>DEPOTS : 88</t>
  </si>
  <si>
    <t>PROD ANIM</t>
  </si>
  <si>
    <t>PROD DOC S</t>
  </si>
  <si>
    <t>DEPOTS : 21</t>
  </si>
  <si>
    <t>DEPOTS : 57</t>
  </si>
  <si>
    <t xml:space="preserve">PROD DOC U </t>
  </si>
  <si>
    <t xml:space="preserve">PROD F-TV S </t>
  </si>
  <si>
    <t>DEPOTS : 12</t>
  </si>
  <si>
    <t>PROD F-TV U</t>
  </si>
  <si>
    <t>PROD JEUX</t>
  </si>
  <si>
    <t>PROD TRANS</t>
  </si>
  <si>
    <t>DEV TRANS</t>
  </si>
  <si>
    <t>DEPOTS : 94</t>
  </si>
  <si>
    <t>PROD CM ANIM</t>
  </si>
  <si>
    <t>PROD CM</t>
  </si>
  <si>
    <t>DEPOTS : 124</t>
  </si>
  <si>
    <t>DEPOTS : 145</t>
  </si>
  <si>
    <t>PROD LM ANIM</t>
  </si>
  <si>
    <t>PROD LM DOC</t>
  </si>
  <si>
    <t>DEPOTS : 7</t>
  </si>
  <si>
    <t xml:space="preserve">PROD LM </t>
  </si>
  <si>
    <t>DEPOTS : 51</t>
  </si>
  <si>
    <t>DEPOTS : 66</t>
  </si>
  <si>
    <t>DEPOTS : 505</t>
  </si>
  <si>
    <t>SAS / ESKWAD</t>
  </si>
  <si>
    <t>plato Reims seul</t>
  </si>
  <si>
    <t>NC</t>
  </si>
  <si>
    <t>12x1</t>
  </si>
  <si>
    <t>20x3</t>
  </si>
  <si>
    <t>Samule DESVIGNES</t>
  </si>
  <si>
    <t>Raphaelle TAQUARD</t>
  </si>
  <si>
    <t>Les nouveaux jours production</t>
  </si>
  <si>
    <t>ESPECES</t>
  </si>
  <si>
    <t>Cristelle Query</t>
  </si>
  <si>
    <t>Aide directe à l'auteur</t>
  </si>
  <si>
    <t>REGROUPEMENT GEOGRAPHIQUE REGIONAL</t>
  </si>
  <si>
    <t>CICLIC CENTRE-VAL DE 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</si>
</sst>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39" x14ac:knownFonts="1">
    <font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u/>
      <sz val="8"/>
      <color theme="0"/>
      <name val="Verdana"/>
      <family val="2"/>
    </font>
    <font>
      <b/>
      <vertAlign val="superscript"/>
      <sz val="9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rgb="FFFF0000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sz val="9"/>
      <color theme="1"/>
      <name val="Arial"/>
      <family val="2"/>
    </font>
    <font>
      <i/>
      <sz val="9"/>
      <color indexed="8"/>
      <name val="Verdana"/>
      <family val="2"/>
    </font>
    <font>
      <b/>
      <sz val="9"/>
      <color rgb="FFFF0000"/>
      <name val="Verdana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Verdana"/>
      <family val="2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9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rgb="FF7030A0"/>
      <name val="Verdana"/>
      <family val="2"/>
    </font>
    <font>
      <b/>
      <sz val="9"/>
      <color rgb="FF7030A0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b/>
      <i/>
      <sz val="10"/>
      <color theme="1"/>
      <name val="Calibri"/>
      <family val="2"/>
      <scheme val="minor"/>
    </font>
    <font>
      <b/>
      <i/>
      <sz val="10"/>
      <color indexed="8"/>
      <name val="Verdana"/>
      <family val="2"/>
    </font>
    <font>
      <b/>
      <i/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b/>
      <sz val="12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0" fillId="6" borderId="0" xfId="0" applyFill="1"/>
    <xf numFmtId="0" fontId="24" fillId="0" borderId="1" xfId="0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 wrapText="1"/>
    </xf>
    <xf numFmtId="0" fontId="31" fillId="11" borderId="4" xfId="0" applyFont="1" applyFill="1" applyBorder="1" applyAlignment="1">
      <alignment horizontal="center" vertical="center"/>
    </xf>
    <xf numFmtId="0" fontId="31" fillId="11" borderId="0" xfId="0" applyFont="1" applyFill="1" applyAlignment="1">
      <alignment horizontal="center" vertical="center" wrapText="1"/>
    </xf>
    <xf numFmtId="0" fontId="31" fillId="11" borderId="0" xfId="0" applyFont="1" applyFill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 wrapText="1"/>
    </xf>
    <xf numFmtId="0" fontId="32" fillId="9" borderId="0" xfId="0" applyFont="1" applyFill="1" applyAlignment="1">
      <alignment horizontal="center" vertical="center"/>
    </xf>
    <xf numFmtId="0" fontId="33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/>
    </xf>
    <xf numFmtId="0" fontId="32" fillId="7" borderId="0" xfId="0" applyFont="1" applyFill="1" applyAlignment="1">
      <alignment horizontal="center" vertical="center" wrapText="1"/>
    </xf>
    <xf numFmtId="0" fontId="32" fillId="7" borderId="0" xfId="0" applyFont="1" applyFill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/>
    </xf>
    <xf numFmtId="0" fontId="34" fillId="7" borderId="0" xfId="0" applyFont="1" applyFill="1" applyAlignment="1">
      <alignment horizontal="center" vertical="center" wrapText="1"/>
    </xf>
    <xf numFmtId="0" fontId="34" fillId="7" borderId="0" xfId="0" applyFont="1" applyFill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8" borderId="3" xfId="0" applyNumberFormat="1" applyFont="1" applyFill="1" applyBorder="1" applyAlignment="1">
      <alignment horizontal="center" vertical="center"/>
    </xf>
    <xf numFmtId="1" fontId="29" fillId="0" borderId="3" xfId="0" applyNumberFormat="1" applyFont="1" applyBorder="1" applyAlignment="1">
      <alignment horizontal="center" vertical="center"/>
    </xf>
    <xf numFmtId="1" fontId="24" fillId="0" borderId="3" xfId="0" applyNumberFormat="1" applyFont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20" fillId="0" borderId="3" xfId="0" applyNumberFormat="1" applyFont="1" applyBorder="1" applyAlignment="1">
      <alignment horizontal="center" vertical="center"/>
    </xf>
    <xf numFmtId="1" fontId="1" fillId="10" borderId="3" xfId="0" applyNumberFormat="1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1" fontId="20" fillId="5" borderId="3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0" fontId="0" fillId="10" borderId="0" xfId="0" applyFill="1"/>
    <xf numFmtId="0" fontId="0" fillId="10" borderId="0" xfId="0" applyFill="1" applyAlignment="1">
      <alignment horizontal="center"/>
    </xf>
    <xf numFmtId="3" fontId="0" fillId="10" borderId="0" xfId="0" applyNumberFormat="1" applyFill="1" applyAlignment="1">
      <alignment horizontal="center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6" fontId="0" fillId="12" borderId="1" xfId="0" applyNumberFormat="1" applyFill="1" applyBorder="1" applyAlignment="1">
      <alignment horizontal="center"/>
    </xf>
    <xf numFmtId="0" fontId="0" fillId="12" borderId="5" xfId="0" applyFill="1" applyBorder="1"/>
    <xf numFmtId="0" fontId="0" fillId="12" borderId="5" xfId="0" applyFill="1" applyBorder="1" applyAlignment="1">
      <alignment horizontal="center"/>
    </xf>
    <xf numFmtId="6" fontId="0" fillId="12" borderId="5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6" fontId="0" fillId="5" borderId="1" xfId="0" applyNumberFormat="1" applyFill="1" applyBorder="1" applyAlignment="1">
      <alignment horizontal="center"/>
    </xf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6" fontId="0" fillId="5" borderId="5" xfId="0" applyNumberFormat="1" applyFill="1" applyBorder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6" fontId="0" fillId="13" borderId="1" xfId="0" applyNumberFormat="1" applyFill="1" applyBorder="1" applyAlignment="1">
      <alignment horizontal="center"/>
    </xf>
    <xf numFmtId="0" fontId="0" fillId="13" borderId="5" xfId="0" applyFill="1" applyBorder="1"/>
    <xf numFmtId="0" fontId="0" fillId="13" borderId="5" xfId="0" applyFill="1" applyBorder="1" applyAlignment="1">
      <alignment horizontal="center"/>
    </xf>
    <xf numFmtId="6" fontId="0" fillId="13" borderId="5" xfId="0" applyNumberFormat="1" applyFill="1" applyBorder="1" applyAlignment="1">
      <alignment horizontal="center"/>
    </xf>
    <xf numFmtId="0" fontId="0" fillId="14" borderId="5" xfId="0" applyFill="1" applyBorder="1"/>
    <xf numFmtId="0" fontId="0" fillId="14" borderId="1" xfId="0" applyFill="1" applyBorder="1" applyAlignment="1">
      <alignment horizontal="center"/>
    </xf>
    <xf numFmtId="6" fontId="0" fillId="14" borderId="1" xfId="0" applyNumberFormat="1" applyFill="1" applyBorder="1" applyAlignment="1">
      <alignment horizontal="center"/>
    </xf>
    <xf numFmtId="0" fontId="0" fillId="14" borderId="1" xfId="0" applyFill="1" applyBorder="1"/>
    <xf numFmtId="0" fontId="0" fillId="14" borderId="5" xfId="0" applyFill="1" applyBorder="1" applyAlignment="1">
      <alignment horizontal="center"/>
    </xf>
    <xf numFmtId="6" fontId="0" fillId="14" borderId="5" xfId="0" applyNumberFormat="1" applyFill="1" applyBorder="1" applyAlignment="1">
      <alignment horizontal="center"/>
    </xf>
    <xf numFmtId="0" fontId="0" fillId="15" borderId="1" xfId="0" applyFill="1" applyBorder="1"/>
    <xf numFmtId="0" fontId="0" fillId="15" borderId="6" xfId="0" applyFill="1" applyBorder="1"/>
    <xf numFmtId="0" fontId="0" fillId="15" borderId="6" xfId="0" applyFill="1" applyBorder="1" applyAlignment="1">
      <alignment horizontal="center"/>
    </xf>
    <xf numFmtId="6" fontId="0" fillId="15" borderId="6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0" borderId="5" xfId="0" applyBorder="1"/>
    <xf numFmtId="0" fontId="0" fillId="11" borderId="5" xfId="0" applyFill="1" applyBorder="1"/>
    <xf numFmtId="0" fontId="0" fillId="11" borderId="0" xfId="0" applyFill="1"/>
    <xf numFmtId="6" fontId="0" fillId="11" borderId="0" xfId="0" applyNumberFormat="1" applyFill="1"/>
    <xf numFmtId="0" fontId="0" fillId="11" borderId="0" xfId="0" applyFill="1" applyAlignment="1">
      <alignment horizontal="center"/>
    </xf>
    <xf numFmtId="6" fontId="0" fillId="11" borderId="0" xfId="0" applyNumberFormat="1" applyFill="1" applyAlignment="1">
      <alignment horizontal="center"/>
    </xf>
    <xf numFmtId="6" fontId="36" fillId="12" borderId="1" xfId="0" applyNumberFormat="1" applyFont="1" applyFill="1" applyBorder="1" applyAlignment="1">
      <alignment horizontal="center"/>
    </xf>
    <xf numFmtId="6" fontId="36" fillId="5" borderId="1" xfId="0" applyNumberFormat="1" applyFont="1" applyFill="1" applyBorder="1" applyAlignment="1">
      <alignment horizontal="center"/>
    </xf>
    <xf numFmtId="6" fontId="36" fillId="14" borderId="1" xfId="0" applyNumberFormat="1" applyFont="1" applyFill="1" applyBorder="1" applyAlignment="1">
      <alignment horizontal="center"/>
    </xf>
    <xf numFmtId="6" fontId="36" fillId="14" borderId="5" xfId="0" applyNumberFormat="1" applyFont="1" applyFill="1" applyBorder="1" applyAlignment="1">
      <alignment horizontal="center"/>
    </xf>
    <xf numFmtId="6" fontId="0" fillId="15" borderId="7" xfId="0" applyNumberFormat="1" applyFill="1" applyBorder="1" applyAlignment="1">
      <alignment horizontal="center"/>
    </xf>
    <xf numFmtId="0" fontId="0" fillId="15" borderId="5" xfId="0" applyFill="1" applyBorder="1" applyAlignment="1">
      <alignment horizontal="left"/>
    </xf>
    <xf numFmtId="6" fontId="0" fillId="15" borderId="8" xfId="0" applyNumberFormat="1" applyFill="1" applyBorder="1" applyAlignment="1">
      <alignment horizontal="center"/>
    </xf>
    <xf numFmtId="6" fontId="0" fillId="15" borderId="4" xfId="0" applyNumberForma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0" fillId="13" borderId="6" xfId="0" applyFill="1" applyBorder="1"/>
    <xf numFmtId="0" fontId="0" fillId="13" borderId="9" xfId="0" applyFill="1" applyBorder="1"/>
    <xf numFmtId="6" fontId="0" fillId="13" borderId="6" xfId="0" applyNumberFormat="1" applyFill="1" applyBorder="1" applyAlignment="1">
      <alignment horizontal="center"/>
    </xf>
    <xf numFmtId="0" fontId="0" fillId="15" borderId="5" xfId="0" applyFill="1" applyBorder="1" applyAlignment="1">
      <alignment horizontal="right"/>
    </xf>
    <xf numFmtId="6" fontId="0" fillId="0" borderId="0" xfId="0" applyNumberFormat="1"/>
    <xf numFmtId="0" fontId="0" fillId="15" borderId="0" xfId="0" applyFill="1"/>
    <xf numFmtId="0" fontId="15" fillId="10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1" fontId="34" fillId="6" borderId="3" xfId="0" applyNumberFormat="1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center" vertical="center"/>
    </xf>
    <xf numFmtId="1" fontId="31" fillId="6" borderId="3" xfId="0" applyNumberFormat="1" applyFont="1" applyFill="1" applyBorder="1" applyAlignment="1">
      <alignment horizontal="center" vertical="center"/>
    </xf>
    <xf numFmtId="1" fontId="32" fillId="6" borderId="3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37" fillId="4" borderId="11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/>
    </xf>
    <xf numFmtId="0" fontId="37" fillId="4" borderId="12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29" fillId="4" borderId="3" xfId="0" applyNumberFormat="1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3" fontId="24" fillId="4" borderId="3" xfId="0" applyNumberFormat="1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3" fontId="20" fillId="4" borderId="3" xfId="0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 wrapText="1"/>
    </xf>
    <xf numFmtId="1" fontId="20" fillId="4" borderId="3" xfId="0" applyNumberFormat="1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5"/>
  <sheetViews>
    <sheetView tabSelected="1" topLeftCell="A121" zoomScaleNormal="100" zoomScalePageLayoutView="80" workbookViewId="0">
      <selection activeCell="B187" sqref="B187"/>
    </sheetView>
  </sheetViews>
  <sheetFormatPr baseColWidth="10" defaultColWidth="11.42578125" defaultRowHeight="15" x14ac:dyDescent="0.25"/>
  <cols>
    <col min="1" max="1" width="8" style="10" customWidth="1"/>
    <col min="2" max="2" width="20.5703125" style="10" customWidth="1"/>
    <col min="3" max="3" width="33.42578125" style="10" customWidth="1"/>
    <col min="4" max="4" width="25.140625" style="10" customWidth="1"/>
    <col min="5" max="5" width="22.5703125" style="10" customWidth="1"/>
    <col min="6" max="6" width="13" style="10" customWidth="1"/>
    <col min="7" max="7" width="15.28515625" style="10" customWidth="1"/>
    <col min="8" max="8" width="16.5703125" style="10" customWidth="1"/>
    <col min="9" max="9" width="20.5703125" style="10" customWidth="1"/>
    <col min="10" max="10" width="19.7109375" style="10" customWidth="1"/>
    <col min="11" max="11" width="14.7109375" style="10" customWidth="1"/>
    <col min="12" max="12" width="12.5703125" style="10" customWidth="1"/>
    <col min="13" max="13" width="18" style="10" customWidth="1"/>
    <col min="14" max="14" width="20.28515625" style="10" customWidth="1"/>
    <col min="15" max="15" width="20.42578125" style="10" customWidth="1"/>
    <col min="16" max="16" width="21.7109375" customWidth="1"/>
    <col min="17" max="17" width="42.42578125" style="16" customWidth="1"/>
    <col min="18" max="16384" width="11.42578125" style="10"/>
  </cols>
  <sheetData>
    <row r="1" spans="1:16" s="1" customFormat="1" ht="65.25" x14ac:dyDescent="0.25">
      <c r="A1" s="2" t="s">
        <v>0</v>
      </c>
      <c r="B1" s="4" t="s">
        <v>12</v>
      </c>
      <c r="C1" s="4" t="s">
        <v>13</v>
      </c>
      <c r="D1" s="4" t="s">
        <v>14</v>
      </c>
      <c r="E1" s="4" t="s">
        <v>15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16</v>
      </c>
      <c r="M1" s="18" t="s">
        <v>11</v>
      </c>
      <c r="N1" s="21" t="s">
        <v>8</v>
      </c>
      <c r="O1" s="19" t="s">
        <v>9</v>
      </c>
      <c r="P1" s="206" t="s">
        <v>734</v>
      </c>
    </row>
    <row r="2" spans="1:16" ht="25.5" x14ac:dyDescent="0.25">
      <c r="A2" s="7">
        <v>1</v>
      </c>
      <c r="B2" s="7" t="s">
        <v>27</v>
      </c>
      <c r="C2" s="12" t="s">
        <v>198</v>
      </c>
      <c r="D2" s="13" t="s">
        <v>202</v>
      </c>
      <c r="E2" s="13" t="s">
        <v>206</v>
      </c>
      <c r="F2" s="13">
        <v>67</v>
      </c>
      <c r="G2" s="7" t="s">
        <v>33</v>
      </c>
      <c r="H2" s="7" t="s">
        <v>492</v>
      </c>
      <c r="I2" s="7" t="s">
        <v>476</v>
      </c>
      <c r="J2" s="7" t="s">
        <v>24</v>
      </c>
      <c r="K2" s="7">
        <v>12</v>
      </c>
      <c r="L2" s="3">
        <v>7</v>
      </c>
      <c r="M2" s="187">
        <v>15000</v>
      </c>
      <c r="N2" s="13"/>
      <c r="O2" s="188" t="s">
        <v>19</v>
      </c>
      <c r="P2" s="207" t="s">
        <v>27</v>
      </c>
    </row>
    <row r="3" spans="1:16" ht="12.75" x14ac:dyDescent="0.25">
      <c r="A3" s="7">
        <v>2</v>
      </c>
      <c r="B3" s="7" t="s">
        <v>27</v>
      </c>
      <c r="C3" s="12" t="s">
        <v>323</v>
      </c>
      <c r="D3" s="13" t="s">
        <v>325</v>
      </c>
      <c r="E3" s="13" t="s">
        <v>326</v>
      </c>
      <c r="F3" s="13">
        <v>67</v>
      </c>
      <c r="G3" s="7" t="s">
        <v>33</v>
      </c>
      <c r="H3" s="7" t="s">
        <v>492</v>
      </c>
      <c r="I3" s="7" t="s">
        <v>476</v>
      </c>
      <c r="J3" s="7" t="s">
        <v>24</v>
      </c>
      <c r="K3" s="7">
        <v>12</v>
      </c>
      <c r="L3" s="3">
        <v>7</v>
      </c>
      <c r="M3" s="187">
        <v>15000</v>
      </c>
      <c r="N3" s="13" t="s">
        <v>330</v>
      </c>
      <c r="O3" s="188" t="s">
        <v>19</v>
      </c>
      <c r="P3" s="207" t="s">
        <v>27</v>
      </c>
    </row>
    <row r="4" spans="1:16" ht="12.75" x14ac:dyDescent="0.25">
      <c r="A4" s="7">
        <v>3</v>
      </c>
      <c r="B4" s="7" t="s">
        <v>27</v>
      </c>
      <c r="C4" s="12" t="s">
        <v>197</v>
      </c>
      <c r="D4" s="13" t="s">
        <v>201</v>
      </c>
      <c r="E4" s="13" t="s">
        <v>205</v>
      </c>
      <c r="F4" s="13">
        <v>75</v>
      </c>
      <c r="G4" s="7" t="s">
        <v>33</v>
      </c>
      <c r="H4" s="7" t="s">
        <v>492</v>
      </c>
      <c r="I4" s="7" t="s">
        <v>476</v>
      </c>
      <c r="J4" s="7" t="s">
        <v>24</v>
      </c>
      <c r="K4" s="7">
        <v>22</v>
      </c>
      <c r="L4" s="3">
        <v>26</v>
      </c>
      <c r="M4" s="187">
        <v>15000</v>
      </c>
      <c r="N4" s="13"/>
      <c r="O4" s="188" t="s">
        <v>19</v>
      </c>
      <c r="P4" s="207" t="s">
        <v>27</v>
      </c>
    </row>
    <row r="5" spans="1:16" ht="12.75" x14ac:dyDescent="0.25">
      <c r="A5" s="7">
        <v>4</v>
      </c>
      <c r="B5" s="7" t="s">
        <v>27</v>
      </c>
      <c r="C5" s="12" t="s">
        <v>196</v>
      </c>
      <c r="D5" s="13" t="s">
        <v>200</v>
      </c>
      <c r="E5" s="13" t="s">
        <v>204</v>
      </c>
      <c r="F5" s="13">
        <v>75</v>
      </c>
      <c r="G5" s="7" t="s">
        <v>33</v>
      </c>
      <c r="H5" s="7" t="s">
        <v>492</v>
      </c>
      <c r="I5" s="7" t="s">
        <v>476</v>
      </c>
      <c r="J5" s="7" t="s">
        <v>24</v>
      </c>
      <c r="K5" s="7">
        <v>12</v>
      </c>
      <c r="L5" s="3">
        <v>8</v>
      </c>
      <c r="M5" s="187">
        <v>15000</v>
      </c>
      <c r="N5" s="13"/>
      <c r="O5" s="188" t="s">
        <v>19</v>
      </c>
      <c r="P5" s="207" t="s">
        <v>27</v>
      </c>
    </row>
    <row r="6" spans="1:16" ht="12.75" x14ac:dyDescent="0.25">
      <c r="A6" s="7">
        <v>5</v>
      </c>
      <c r="B6" s="7" t="s">
        <v>27</v>
      </c>
      <c r="C6" s="12" t="s">
        <v>319</v>
      </c>
      <c r="D6" s="13" t="s">
        <v>324</v>
      </c>
      <c r="E6" s="13" t="s">
        <v>327</v>
      </c>
      <c r="F6" s="13">
        <v>24</v>
      </c>
      <c r="G6" s="7" t="s">
        <v>33</v>
      </c>
      <c r="H6" s="7" t="s">
        <v>492</v>
      </c>
      <c r="I6" s="7" t="s">
        <v>477</v>
      </c>
      <c r="J6" s="7" t="s">
        <v>24</v>
      </c>
      <c r="K6" s="7">
        <v>75</v>
      </c>
      <c r="L6" s="184">
        <v>1</v>
      </c>
      <c r="M6" s="187">
        <v>10000</v>
      </c>
      <c r="N6" s="13" t="s">
        <v>322</v>
      </c>
      <c r="O6" s="188" t="s">
        <v>19</v>
      </c>
      <c r="P6" s="207" t="s">
        <v>27</v>
      </c>
    </row>
    <row r="7" spans="1:16" ht="12.75" x14ac:dyDescent="0.25">
      <c r="A7" s="7">
        <v>6</v>
      </c>
      <c r="B7" s="7" t="s">
        <v>27</v>
      </c>
      <c r="C7" s="12" t="s">
        <v>305</v>
      </c>
      <c r="D7" s="13" t="s">
        <v>308</v>
      </c>
      <c r="E7" s="13" t="s">
        <v>310</v>
      </c>
      <c r="F7" s="13">
        <v>67</v>
      </c>
      <c r="G7" s="7" t="s">
        <v>33</v>
      </c>
      <c r="H7" s="7" t="s">
        <v>127</v>
      </c>
      <c r="I7" s="7" t="s">
        <v>128</v>
      </c>
      <c r="J7" s="7" t="s">
        <v>24</v>
      </c>
      <c r="K7" s="7">
        <v>90</v>
      </c>
      <c r="L7" s="184">
        <v>1</v>
      </c>
      <c r="M7" s="187">
        <v>8000</v>
      </c>
      <c r="N7" s="13"/>
      <c r="O7" s="188" t="s">
        <v>19</v>
      </c>
      <c r="P7" s="207" t="s">
        <v>27</v>
      </c>
    </row>
    <row r="8" spans="1:16" ht="12.75" x14ac:dyDescent="0.25">
      <c r="A8" s="7">
        <v>7</v>
      </c>
      <c r="B8" s="7" t="s">
        <v>27</v>
      </c>
      <c r="C8" s="12" t="s">
        <v>177</v>
      </c>
      <c r="D8" s="13" t="s">
        <v>183</v>
      </c>
      <c r="E8" s="13" t="s">
        <v>189</v>
      </c>
      <c r="F8" s="13">
        <v>35</v>
      </c>
      <c r="G8" s="7" t="s">
        <v>33</v>
      </c>
      <c r="H8" s="7" t="s">
        <v>127</v>
      </c>
      <c r="I8" s="7" t="s">
        <v>128</v>
      </c>
      <c r="J8" s="7" t="s">
        <v>24</v>
      </c>
      <c r="K8" s="7">
        <v>60</v>
      </c>
      <c r="L8" s="184">
        <v>1</v>
      </c>
      <c r="M8" s="187">
        <v>8000</v>
      </c>
      <c r="N8" s="13"/>
      <c r="O8" s="188" t="s">
        <v>19</v>
      </c>
      <c r="P8" s="207" t="s">
        <v>27</v>
      </c>
    </row>
    <row r="9" spans="1:16" ht="25.5" x14ac:dyDescent="0.25">
      <c r="A9" s="7">
        <v>8</v>
      </c>
      <c r="B9" s="7" t="s">
        <v>27</v>
      </c>
      <c r="C9" s="12" t="s">
        <v>312</v>
      </c>
      <c r="D9" s="13" t="s">
        <v>314</v>
      </c>
      <c r="E9" s="13" t="s">
        <v>316</v>
      </c>
      <c r="F9" s="13">
        <v>67</v>
      </c>
      <c r="G9" s="7" t="s">
        <v>33</v>
      </c>
      <c r="H9" s="7" t="s">
        <v>127</v>
      </c>
      <c r="I9" s="7" t="s">
        <v>128</v>
      </c>
      <c r="J9" s="7" t="s">
        <v>24</v>
      </c>
      <c r="K9" s="7">
        <v>52</v>
      </c>
      <c r="L9" s="184">
        <v>1</v>
      </c>
      <c r="M9" s="187">
        <v>6000</v>
      </c>
      <c r="N9" s="13"/>
      <c r="O9" s="188" t="s">
        <v>19</v>
      </c>
      <c r="P9" s="207" t="s">
        <v>27</v>
      </c>
    </row>
    <row r="10" spans="1:16" ht="12.75" x14ac:dyDescent="0.25">
      <c r="A10" s="7">
        <v>9</v>
      </c>
      <c r="B10" s="7" t="s">
        <v>27</v>
      </c>
      <c r="C10" s="12" t="s">
        <v>178</v>
      </c>
      <c r="D10" s="13" t="s">
        <v>184</v>
      </c>
      <c r="E10" s="13" t="s">
        <v>190</v>
      </c>
      <c r="F10" s="13">
        <v>67</v>
      </c>
      <c r="G10" s="7" t="s">
        <v>33</v>
      </c>
      <c r="H10" s="7" t="s">
        <v>127</v>
      </c>
      <c r="I10" s="7" t="s">
        <v>128</v>
      </c>
      <c r="J10" s="7" t="s">
        <v>24</v>
      </c>
      <c r="K10" s="7">
        <v>80</v>
      </c>
      <c r="L10" s="184">
        <v>1</v>
      </c>
      <c r="M10" s="187">
        <v>8000</v>
      </c>
      <c r="N10" s="13"/>
      <c r="O10" s="188" t="s">
        <v>19</v>
      </c>
      <c r="P10" s="207" t="s">
        <v>27</v>
      </c>
    </row>
    <row r="11" spans="1:16" ht="12.75" x14ac:dyDescent="0.25">
      <c r="A11" s="7">
        <v>10</v>
      </c>
      <c r="B11" s="7" t="s">
        <v>27</v>
      </c>
      <c r="C11" s="12" t="s">
        <v>304</v>
      </c>
      <c r="D11" s="13" t="s">
        <v>307</v>
      </c>
      <c r="E11" s="13" t="s">
        <v>190</v>
      </c>
      <c r="F11" s="13">
        <v>67</v>
      </c>
      <c r="G11" s="7" t="s">
        <v>33</v>
      </c>
      <c r="H11" s="7" t="s">
        <v>127</v>
      </c>
      <c r="I11" s="7" t="s">
        <v>128</v>
      </c>
      <c r="J11" s="7" t="s">
        <v>24</v>
      </c>
      <c r="K11" s="7">
        <v>52</v>
      </c>
      <c r="L11" s="184">
        <v>1</v>
      </c>
      <c r="M11" s="187">
        <v>4000</v>
      </c>
      <c r="N11" s="13"/>
      <c r="O11" s="188" t="s">
        <v>19</v>
      </c>
      <c r="P11" s="207" t="s">
        <v>27</v>
      </c>
    </row>
    <row r="12" spans="1:16" ht="25.5" x14ac:dyDescent="0.25">
      <c r="A12" s="7">
        <v>11</v>
      </c>
      <c r="B12" s="7" t="s">
        <v>27</v>
      </c>
      <c r="C12" s="12" t="s">
        <v>313</v>
      </c>
      <c r="D12" s="13" t="s">
        <v>315</v>
      </c>
      <c r="E12" s="13" t="s">
        <v>40</v>
      </c>
      <c r="F12" s="13">
        <v>10</v>
      </c>
      <c r="G12" s="7" t="s">
        <v>33</v>
      </c>
      <c r="H12" s="7" t="s">
        <v>127</v>
      </c>
      <c r="I12" s="7" t="s">
        <v>128</v>
      </c>
      <c r="J12" s="7" t="s">
        <v>24</v>
      </c>
      <c r="K12" s="7">
        <v>52</v>
      </c>
      <c r="L12" s="184">
        <v>1</v>
      </c>
      <c r="M12" s="187">
        <v>5000</v>
      </c>
      <c r="N12" s="13"/>
      <c r="O12" s="188" t="s">
        <v>19</v>
      </c>
      <c r="P12" s="207" t="s">
        <v>27</v>
      </c>
    </row>
    <row r="13" spans="1:16" ht="12.75" x14ac:dyDescent="0.25">
      <c r="A13" s="7">
        <v>12</v>
      </c>
      <c r="B13" s="7" t="s">
        <v>27</v>
      </c>
      <c r="C13" s="12" t="s">
        <v>311</v>
      </c>
      <c r="D13" s="13" t="s">
        <v>248</v>
      </c>
      <c r="E13" s="13" t="s">
        <v>94</v>
      </c>
      <c r="F13" s="13">
        <v>88</v>
      </c>
      <c r="G13" s="7" t="s">
        <v>33</v>
      </c>
      <c r="H13" s="7" t="s">
        <v>127</v>
      </c>
      <c r="I13" s="7" t="s">
        <v>128</v>
      </c>
      <c r="J13" s="7" t="s">
        <v>24</v>
      </c>
      <c r="K13" s="7">
        <v>90</v>
      </c>
      <c r="L13" s="184">
        <v>1</v>
      </c>
      <c r="M13" s="187">
        <v>4000</v>
      </c>
      <c r="N13" s="13"/>
      <c r="O13" s="188" t="s">
        <v>19</v>
      </c>
      <c r="P13" s="207" t="s">
        <v>27</v>
      </c>
    </row>
    <row r="14" spans="1:16" ht="25.5" x14ac:dyDescent="0.25">
      <c r="A14" s="7">
        <v>13</v>
      </c>
      <c r="B14" s="7" t="s">
        <v>27</v>
      </c>
      <c r="C14" s="12" t="s">
        <v>180</v>
      </c>
      <c r="D14" s="13" t="s">
        <v>186</v>
      </c>
      <c r="E14" s="13" t="s">
        <v>192</v>
      </c>
      <c r="F14" s="13">
        <v>67</v>
      </c>
      <c r="G14" s="7" t="s">
        <v>33</v>
      </c>
      <c r="H14" s="7" t="s">
        <v>127</v>
      </c>
      <c r="I14" s="7" t="s">
        <v>128</v>
      </c>
      <c r="J14" s="7" t="s">
        <v>24</v>
      </c>
      <c r="K14" s="7">
        <v>52</v>
      </c>
      <c r="L14" s="184">
        <v>1</v>
      </c>
      <c r="M14" s="187">
        <v>6000</v>
      </c>
      <c r="N14" s="13"/>
      <c r="O14" s="188" t="s">
        <v>19</v>
      </c>
      <c r="P14" s="207" t="s">
        <v>27</v>
      </c>
    </row>
    <row r="15" spans="1:16" ht="12.75" x14ac:dyDescent="0.25">
      <c r="A15" s="7">
        <v>14</v>
      </c>
      <c r="B15" s="7" t="s">
        <v>27</v>
      </c>
      <c r="C15" s="12" t="s">
        <v>306</v>
      </c>
      <c r="D15" s="13" t="s">
        <v>309</v>
      </c>
      <c r="E15" s="13" t="s">
        <v>192</v>
      </c>
      <c r="F15" s="13">
        <v>67</v>
      </c>
      <c r="G15" s="7" t="s">
        <v>33</v>
      </c>
      <c r="H15" s="7" t="s">
        <v>127</v>
      </c>
      <c r="I15" s="7" t="s">
        <v>128</v>
      </c>
      <c r="J15" s="7" t="s">
        <v>24</v>
      </c>
      <c r="K15" s="7">
        <v>52</v>
      </c>
      <c r="L15" s="184">
        <v>1</v>
      </c>
      <c r="M15" s="187">
        <v>4000</v>
      </c>
      <c r="N15" s="13"/>
      <c r="O15" s="188" t="s">
        <v>19</v>
      </c>
      <c r="P15" s="207" t="s">
        <v>27</v>
      </c>
    </row>
    <row r="16" spans="1:16" ht="12.75" x14ac:dyDescent="0.25">
      <c r="A16" s="7">
        <v>15</v>
      </c>
      <c r="B16" s="7" t="s">
        <v>27</v>
      </c>
      <c r="C16" s="12" t="s">
        <v>179</v>
      </c>
      <c r="D16" s="13" t="s">
        <v>185</v>
      </c>
      <c r="E16" s="13" t="s">
        <v>191</v>
      </c>
      <c r="F16" s="13">
        <v>67</v>
      </c>
      <c r="G16" s="7" t="s">
        <v>33</v>
      </c>
      <c r="H16" s="7" t="s">
        <v>127</v>
      </c>
      <c r="I16" s="7" t="s">
        <v>128</v>
      </c>
      <c r="J16" s="7" t="s">
        <v>24</v>
      </c>
      <c r="K16" s="7">
        <v>52</v>
      </c>
      <c r="L16" s="184">
        <v>1</v>
      </c>
      <c r="M16" s="187">
        <v>6000</v>
      </c>
      <c r="N16" s="13"/>
      <c r="O16" s="188" t="s">
        <v>19</v>
      </c>
      <c r="P16" s="207" t="s">
        <v>27</v>
      </c>
    </row>
    <row r="17" spans="1:17" ht="25.5" x14ac:dyDescent="0.25">
      <c r="A17" s="7">
        <v>16</v>
      </c>
      <c r="B17" s="7" t="s">
        <v>27</v>
      </c>
      <c r="C17" s="49" t="s">
        <v>542</v>
      </c>
      <c r="D17" s="50" t="s">
        <v>625</v>
      </c>
      <c r="E17" s="50" t="s">
        <v>279</v>
      </c>
      <c r="F17" s="50">
        <v>67</v>
      </c>
      <c r="G17" s="191" t="s">
        <v>33</v>
      </c>
      <c r="H17" s="191" t="s">
        <v>127</v>
      </c>
      <c r="I17" s="191" t="s">
        <v>128</v>
      </c>
      <c r="J17" s="191" t="s">
        <v>24</v>
      </c>
      <c r="K17" s="191">
        <v>70</v>
      </c>
      <c r="L17" s="184">
        <v>1</v>
      </c>
      <c r="M17" s="189">
        <v>12500</v>
      </c>
      <c r="N17" s="50"/>
      <c r="O17" s="190" t="s">
        <v>19</v>
      </c>
      <c r="P17" s="207" t="s">
        <v>27</v>
      </c>
      <c r="Q17" s="52" t="s">
        <v>543</v>
      </c>
    </row>
    <row r="18" spans="1:17" ht="25.5" x14ac:dyDescent="0.25">
      <c r="A18" s="7">
        <v>17</v>
      </c>
      <c r="B18" s="7" t="s">
        <v>27</v>
      </c>
      <c r="C18" s="12" t="s">
        <v>410</v>
      </c>
      <c r="D18" s="13" t="s">
        <v>415</v>
      </c>
      <c r="E18" s="13" t="s">
        <v>420</v>
      </c>
      <c r="F18" s="13">
        <v>67</v>
      </c>
      <c r="G18" s="7" t="s">
        <v>33</v>
      </c>
      <c r="H18" s="7" t="s">
        <v>407</v>
      </c>
      <c r="I18" s="7" t="s">
        <v>282</v>
      </c>
      <c r="J18" s="7" t="s">
        <v>24</v>
      </c>
      <c r="K18" s="7">
        <v>52</v>
      </c>
      <c r="L18" s="3">
        <v>5</v>
      </c>
      <c r="M18" s="187">
        <v>6000</v>
      </c>
      <c r="N18" s="13"/>
      <c r="O18" s="188" t="s">
        <v>19</v>
      </c>
      <c r="P18" s="207" t="s">
        <v>27</v>
      </c>
    </row>
    <row r="19" spans="1:17" ht="12.75" x14ac:dyDescent="0.25">
      <c r="A19" s="7">
        <v>18</v>
      </c>
      <c r="B19" s="7" t="s">
        <v>27</v>
      </c>
      <c r="C19" s="12" t="s">
        <v>409</v>
      </c>
      <c r="D19" s="13" t="s">
        <v>414</v>
      </c>
      <c r="E19" s="13" t="s">
        <v>419</v>
      </c>
      <c r="F19" s="13">
        <v>75</v>
      </c>
      <c r="G19" s="7" t="s">
        <v>33</v>
      </c>
      <c r="H19" s="7" t="s">
        <v>407</v>
      </c>
      <c r="I19" s="7" t="s">
        <v>128</v>
      </c>
      <c r="J19" s="7" t="s">
        <v>24</v>
      </c>
      <c r="K19" s="7">
        <v>52</v>
      </c>
      <c r="L19" s="184">
        <v>1</v>
      </c>
      <c r="M19" s="187">
        <v>5000</v>
      </c>
      <c r="N19" s="13"/>
      <c r="O19" s="188" t="s">
        <v>19</v>
      </c>
      <c r="P19" s="207" t="s">
        <v>27</v>
      </c>
    </row>
    <row r="20" spans="1:17" ht="12.75" x14ac:dyDescent="0.25">
      <c r="A20" s="7">
        <v>19</v>
      </c>
      <c r="B20" s="7" t="s">
        <v>27</v>
      </c>
      <c r="C20" s="12" t="s">
        <v>412</v>
      </c>
      <c r="D20" s="13" t="s">
        <v>417</v>
      </c>
      <c r="E20" s="13" t="s">
        <v>421</v>
      </c>
      <c r="F20" s="13">
        <v>2</v>
      </c>
      <c r="G20" s="7" t="s">
        <v>33</v>
      </c>
      <c r="H20" s="7" t="s">
        <v>407</v>
      </c>
      <c r="I20" s="7" t="s">
        <v>128</v>
      </c>
      <c r="J20" s="7" t="s">
        <v>24</v>
      </c>
      <c r="K20" s="7">
        <v>52</v>
      </c>
      <c r="L20" s="184">
        <v>1</v>
      </c>
      <c r="M20" s="187">
        <v>5000</v>
      </c>
      <c r="N20" s="13"/>
      <c r="O20" s="188" t="s">
        <v>19</v>
      </c>
      <c r="P20" s="207" t="s">
        <v>27</v>
      </c>
    </row>
    <row r="21" spans="1:17" ht="25.5" x14ac:dyDescent="0.25">
      <c r="A21" s="7">
        <v>20</v>
      </c>
      <c r="B21" s="7" t="s">
        <v>27</v>
      </c>
      <c r="C21" s="12" t="s">
        <v>411</v>
      </c>
      <c r="D21" s="13" t="s">
        <v>416</v>
      </c>
      <c r="E21" s="13" t="s">
        <v>420</v>
      </c>
      <c r="F21" s="13">
        <v>67</v>
      </c>
      <c r="G21" s="7" t="s">
        <v>33</v>
      </c>
      <c r="H21" s="7" t="s">
        <v>407</v>
      </c>
      <c r="I21" s="7" t="s">
        <v>128</v>
      </c>
      <c r="J21" s="7" t="s">
        <v>24</v>
      </c>
      <c r="K21" s="7">
        <v>52</v>
      </c>
      <c r="L21" s="184">
        <v>1</v>
      </c>
      <c r="M21" s="187">
        <v>5000</v>
      </c>
      <c r="N21" s="13"/>
      <c r="O21" s="188" t="s">
        <v>19</v>
      </c>
      <c r="P21" s="207" t="s">
        <v>27</v>
      </c>
    </row>
    <row r="22" spans="1:17" ht="25.5" x14ac:dyDescent="0.25">
      <c r="A22" s="7">
        <v>21</v>
      </c>
      <c r="B22" s="7" t="s">
        <v>27</v>
      </c>
      <c r="C22" s="12" t="s">
        <v>242</v>
      </c>
      <c r="D22" s="13" t="s">
        <v>126</v>
      </c>
      <c r="E22" s="13" t="s">
        <v>132</v>
      </c>
      <c r="F22" s="13">
        <v>88</v>
      </c>
      <c r="G22" s="7" t="s">
        <v>33</v>
      </c>
      <c r="H22" s="7" t="s">
        <v>407</v>
      </c>
      <c r="I22" s="7" t="s">
        <v>128</v>
      </c>
      <c r="J22" s="7" t="s">
        <v>24</v>
      </c>
      <c r="K22" s="7">
        <v>52</v>
      </c>
      <c r="L22" s="184">
        <v>1</v>
      </c>
      <c r="M22" s="187">
        <v>5000</v>
      </c>
      <c r="N22" s="13"/>
      <c r="O22" s="188" t="s">
        <v>19</v>
      </c>
      <c r="P22" s="207" t="s">
        <v>27</v>
      </c>
    </row>
    <row r="23" spans="1:17" ht="25.5" x14ac:dyDescent="0.25">
      <c r="A23" s="7">
        <v>22</v>
      </c>
      <c r="B23" s="7" t="s">
        <v>27</v>
      </c>
      <c r="C23" s="12" t="s">
        <v>408</v>
      </c>
      <c r="D23" s="13" t="s">
        <v>413</v>
      </c>
      <c r="E23" s="13" t="s">
        <v>418</v>
      </c>
      <c r="F23" s="13">
        <v>26</v>
      </c>
      <c r="G23" s="7" t="s">
        <v>33</v>
      </c>
      <c r="H23" s="7" t="s">
        <v>407</v>
      </c>
      <c r="I23" s="7" t="s">
        <v>128</v>
      </c>
      <c r="J23" s="7" t="s">
        <v>24</v>
      </c>
      <c r="K23" s="7">
        <v>90</v>
      </c>
      <c r="L23" s="184">
        <v>1</v>
      </c>
      <c r="M23" s="187">
        <v>6000</v>
      </c>
      <c r="N23" s="13"/>
      <c r="O23" s="188" t="s">
        <v>19</v>
      </c>
      <c r="P23" s="207" t="s">
        <v>27</v>
      </c>
    </row>
    <row r="24" spans="1:17" ht="12.75" x14ac:dyDescent="0.25">
      <c r="A24" s="7">
        <v>23</v>
      </c>
      <c r="B24" s="7" t="s">
        <v>27</v>
      </c>
      <c r="C24" s="12" t="s">
        <v>145</v>
      </c>
      <c r="D24" s="13" t="s">
        <v>146</v>
      </c>
      <c r="E24" s="13" t="s">
        <v>147</v>
      </c>
      <c r="F24" s="13">
        <v>75</v>
      </c>
      <c r="G24" s="7" t="s">
        <v>33</v>
      </c>
      <c r="H24" s="7" t="s">
        <v>34</v>
      </c>
      <c r="I24" s="7" t="s">
        <v>38</v>
      </c>
      <c r="J24" s="7" t="s">
        <v>24</v>
      </c>
      <c r="K24" s="7">
        <v>26</v>
      </c>
      <c r="L24" s="3">
        <v>8</v>
      </c>
      <c r="M24" s="187">
        <v>8000</v>
      </c>
      <c r="N24" s="13"/>
      <c r="O24" s="188" t="s">
        <v>19</v>
      </c>
      <c r="P24" s="207" t="s">
        <v>27</v>
      </c>
    </row>
    <row r="25" spans="1:17" ht="12.75" x14ac:dyDescent="0.25">
      <c r="A25" s="7">
        <v>24</v>
      </c>
      <c r="B25" s="7" t="s">
        <v>27</v>
      </c>
      <c r="C25" s="12" t="s">
        <v>78</v>
      </c>
      <c r="D25" s="13" t="s">
        <v>80</v>
      </c>
      <c r="E25" s="13" t="s">
        <v>82</v>
      </c>
      <c r="F25" s="13">
        <v>75</v>
      </c>
      <c r="G25" s="7" t="s">
        <v>33</v>
      </c>
      <c r="H25" s="7" t="s">
        <v>34</v>
      </c>
      <c r="I25" s="7" t="s">
        <v>38</v>
      </c>
      <c r="J25" s="7" t="s">
        <v>24</v>
      </c>
      <c r="K25" s="7">
        <v>52</v>
      </c>
      <c r="L25" s="3">
        <v>8</v>
      </c>
      <c r="M25" s="187">
        <v>4000</v>
      </c>
      <c r="N25" s="13"/>
      <c r="O25" s="188" t="s">
        <v>19</v>
      </c>
      <c r="P25" s="207" t="s">
        <v>27</v>
      </c>
    </row>
    <row r="26" spans="1:17" ht="12.75" x14ac:dyDescent="0.25">
      <c r="A26" s="7">
        <v>25</v>
      </c>
      <c r="B26" s="7" t="s">
        <v>27</v>
      </c>
      <c r="C26" s="12" t="s">
        <v>79</v>
      </c>
      <c r="D26" s="13" t="s">
        <v>81</v>
      </c>
      <c r="E26" s="13" t="s">
        <v>83</v>
      </c>
      <c r="F26" s="13">
        <v>93</v>
      </c>
      <c r="G26" s="7" t="s">
        <v>33</v>
      </c>
      <c r="H26" s="7" t="s">
        <v>34</v>
      </c>
      <c r="I26" s="7" t="s">
        <v>38</v>
      </c>
      <c r="J26" s="7" t="s">
        <v>24</v>
      </c>
      <c r="K26" s="7">
        <v>26</v>
      </c>
      <c r="L26" s="3">
        <v>8</v>
      </c>
      <c r="M26" s="187">
        <v>8000</v>
      </c>
      <c r="N26" s="13"/>
      <c r="O26" s="188" t="s">
        <v>19</v>
      </c>
      <c r="P26" s="207" t="s">
        <v>27</v>
      </c>
    </row>
    <row r="27" spans="1:17" ht="25.5" x14ac:dyDescent="0.25">
      <c r="A27" s="7">
        <v>26</v>
      </c>
      <c r="B27" s="7" t="s">
        <v>27</v>
      </c>
      <c r="C27" s="36" t="s">
        <v>552</v>
      </c>
      <c r="D27" s="37" t="s">
        <v>556</v>
      </c>
      <c r="E27" s="37" t="s">
        <v>560</v>
      </c>
      <c r="F27" s="37">
        <v>67</v>
      </c>
      <c r="G27" s="171" t="s">
        <v>33</v>
      </c>
      <c r="H27" s="171" t="s">
        <v>564</v>
      </c>
      <c r="I27" s="171" t="s">
        <v>494</v>
      </c>
      <c r="J27" s="171" t="s">
        <v>24</v>
      </c>
      <c r="K27" s="171">
        <v>30</v>
      </c>
      <c r="L27" s="184">
        <v>1</v>
      </c>
      <c r="M27" s="192">
        <v>8000</v>
      </c>
      <c r="N27" s="37"/>
      <c r="O27" s="193" t="s">
        <v>19</v>
      </c>
      <c r="P27" s="207" t="s">
        <v>27</v>
      </c>
      <c r="Q27" s="32"/>
    </row>
    <row r="28" spans="1:17" ht="14.25" x14ac:dyDescent="0.25">
      <c r="A28" s="7">
        <v>27</v>
      </c>
      <c r="B28" s="7" t="s">
        <v>27</v>
      </c>
      <c r="C28" s="36" t="s">
        <v>553</v>
      </c>
      <c r="D28" s="37" t="s">
        <v>557</v>
      </c>
      <c r="E28" s="37" t="s">
        <v>561</v>
      </c>
      <c r="F28" s="37">
        <v>57</v>
      </c>
      <c r="G28" s="171" t="s">
        <v>33</v>
      </c>
      <c r="H28" s="171" t="s">
        <v>564</v>
      </c>
      <c r="I28" s="171" t="s">
        <v>494</v>
      </c>
      <c r="J28" s="171" t="s">
        <v>24</v>
      </c>
      <c r="K28" s="171">
        <v>45</v>
      </c>
      <c r="L28" s="184">
        <v>1</v>
      </c>
      <c r="M28" s="192">
        <v>6000</v>
      </c>
      <c r="N28" s="37"/>
      <c r="O28" s="193" t="s">
        <v>19</v>
      </c>
      <c r="P28" s="207" t="s">
        <v>27</v>
      </c>
      <c r="Q28" s="32"/>
    </row>
    <row r="29" spans="1:17" ht="12.75" x14ac:dyDescent="0.25">
      <c r="A29" s="7">
        <v>28</v>
      </c>
      <c r="B29" s="7" t="s">
        <v>27</v>
      </c>
      <c r="C29" s="36" t="s">
        <v>554</v>
      </c>
      <c r="D29" s="37" t="s">
        <v>558</v>
      </c>
      <c r="E29" s="37" t="s">
        <v>562</v>
      </c>
      <c r="F29" s="37">
        <v>67</v>
      </c>
      <c r="G29" s="171" t="s">
        <v>33</v>
      </c>
      <c r="H29" s="171" t="s">
        <v>564</v>
      </c>
      <c r="I29" s="171" t="s">
        <v>494</v>
      </c>
      <c r="J29" s="171" t="s">
        <v>24</v>
      </c>
      <c r="K29" s="171">
        <v>15</v>
      </c>
      <c r="L29" s="184">
        <v>1</v>
      </c>
      <c r="M29" s="192">
        <v>6000</v>
      </c>
      <c r="N29" s="37"/>
      <c r="O29" s="193" t="s">
        <v>19</v>
      </c>
      <c r="P29" s="207" t="s">
        <v>27</v>
      </c>
    </row>
    <row r="30" spans="1:17" ht="12.75" x14ac:dyDescent="0.25">
      <c r="A30" s="7">
        <v>29</v>
      </c>
      <c r="B30" s="7" t="s">
        <v>27</v>
      </c>
      <c r="C30" s="36" t="s">
        <v>555</v>
      </c>
      <c r="D30" s="37" t="s">
        <v>559</v>
      </c>
      <c r="E30" s="37" t="s">
        <v>563</v>
      </c>
      <c r="F30" s="37">
        <v>54</v>
      </c>
      <c r="G30" s="171" t="s">
        <v>33</v>
      </c>
      <c r="H30" s="171" t="s">
        <v>564</v>
      </c>
      <c r="I30" s="171" t="s">
        <v>494</v>
      </c>
      <c r="J30" s="171" t="s">
        <v>24</v>
      </c>
      <c r="K30" s="171">
        <v>90</v>
      </c>
      <c r="L30" s="184">
        <v>1</v>
      </c>
      <c r="M30" s="192">
        <v>6000</v>
      </c>
      <c r="N30" s="37"/>
      <c r="O30" s="193" t="s">
        <v>19</v>
      </c>
      <c r="P30" s="207" t="s">
        <v>27</v>
      </c>
    </row>
    <row r="31" spans="1:17" ht="25.5" x14ac:dyDescent="0.25">
      <c r="A31" s="7">
        <v>30</v>
      </c>
      <c r="B31" s="7" t="s">
        <v>27</v>
      </c>
      <c r="C31" s="36" t="s">
        <v>595</v>
      </c>
      <c r="D31" s="37" t="s">
        <v>597</v>
      </c>
      <c r="E31" s="37" t="s">
        <v>597</v>
      </c>
      <c r="F31" s="37"/>
      <c r="G31" s="171" t="s">
        <v>33</v>
      </c>
      <c r="H31" s="171" t="s">
        <v>564</v>
      </c>
      <c r="I31" s="171" t="s">
        <v>494</v>
      </c>
      <c r="J31" s="171" t="s">
        <v>24</v>
      </c>
      <c r="K31" s="171">
        <v>25</v>
      </c>
      <c r="L31" s="184">
        <v>1</v>
      </c>
      <c r="M31" s="192">
        <v>6000</v>
      </c>
      <c r="N31" s="37"/>
      <c r="O31" s="193" t="s">
        <v>19</v>
      </c>
      <c r="P31" s="207" t="s">
        <v>27</v>
      </c>
    </row>
    <row r="32" spans="1:17" ht="12.75" x14ac:dyDescent="0.25">
      <c r="A32" s="7">
        <v>31</v>
      </c>
      <c r="B32" s="7" t="s">
        <v>27</v>
      </c>
      <c r="C32" s="36" t="s">
        <v>596</v>
      </c>
      <c r="D32" s="37" t="s">
        <v>598</v>
      </c>
      <c r="E32" s="37" t="s">
        <v>598</v>
      </c>
      <c r="F32" s="37"/>
      <c r="G32" s="171" t="s">
        <v>33</v>
      </c>
      <c r="H32" s="171" t="s">
        <v>564</v>
      </c>
      <c r="I32" s="171" t="s">
        <v>494</v>
      </c>
      <c r="J32" s="171" t="s">
        <v>24</v>
      </c>
      <c r="K32" s="171">
        <v>15</v>
      </c>
      <c r="L32" s="184">
        <v>1</v>
      </c>
      <c r="M32" s="192">
        <v>5000</v>
      </c>
      <c r="N32" s="37"/>
      <c r="O32" s="193" t="s">
        <v>19</v>
      </c>
      <c r="P32" s="207" t="s">
        <v>27</v>
      </c>
    </row>
    <row r="33" spans="1:17" ht="12.75" x14ac:dyDescent="0.25">
      <c r="A33" s="7">
        <v>32</v>
      </c>
      <c r="B33" s="7" t="s">
        <v>27</v>
      </c>
      <c r="C33" s="12" t="s">
        <v>195</v>
      </c>
      <c r="D33" s="13" t="s">
        <v>199</v>
      </c>
      <c r="E33" s="13" t="s">
        <v>203</v>
      </c>
      <c r="F33" s="13">
        <v>10</v>
      </c>
      <c r="G33" s="7" t="s">
        <v>18</v>
      </c>
      <c r="H33" s="7" t="s">
        <v>161</v>
      </c>
      <c r="I33" s="7" t="s">
        <v>176</v>
      </c>
      <c r="J33" s="7" t="s">
        <v>24</v>
      </c>
      <c r="K33" s="7">
        <v>12</v>
      </c>
      <c r="L33" s="184">
        <v>1</v>
      </c>
      <c r="M33" s="187">
        <v>15000</v>
      </c>
      <c r="N33" s="13"/>
      <c r="O33" s="188" t="s">
        <v>19</v>
      </c>
      <c r="P33" s="207" t="s">
        <v>27</v>
      </c>
    </row>
    <row r="34" spans="1:17" ht="25.5" x14ac:dyDescent="0.25">
      <c r="A34" s="7">
        <v>33</v>
      </c>
      <c r="B34" s="7" t="s">
        <v>27</v>
      </c>
      <c r="C34" s="12" t="s">
        <v>318</v>
      </c>
      <c r="D34" s="13" t="s">
        <v>321</v>
      </c>
      <c r="E34" s="13" t="s">
        <v>328</v>
      </c>
      <c r="F34" s="13">
        <v>44</v>
      </c>
      <c r="G34" s="7" t="s">
        <v>18</v>
      </c>
      <c r="H34" s="7" t="s">
        <v>161</v>
      </c>
      <c r="I34" s="7" t="s">
        <v>176</v>
      </c>
      <c r="J34" s="7" t="s">
        <v>24</v>
      </c>
      <c r="K34" s="7">
        <v>12</v>
      </c>
      <c r="L34" s="184">
        <v>1</v>
      </c>
      <c r="M34" s="187">
        <v>15000</v>
      </c>
      <c r="N34" s="13"/>
      <c r="O34" s="188" t="s">
        <v>19</v>
      </c>
      <c r="P34" s="207" t="s">
        <v>27</v>
      </c>
    </row>
    <row r="35" spans="1:17" ht="12.75" x14ac:dyDescent="0.25">
      <c r="A35" s="7">
        <v>34</v>
      </c>
      <c r="B35" s="7" t="s">
        <v>27</v>
      </c>
      <c r="C35" s="12" t="s">
        <v>317</v>
      </c>
      <c r="D35" s="13" t="s">
        <v>320</v>
      </c>
      <c r="E35" s="13" t="s">
        <v>329</v>
      </c>
      <c r="F35" s="13">
        <v>57</v>
      </c>
      <c r="G35" s="7" t="s">
        <v>18</v>
      </c>
      <c r="H35" s="7" t="s">
        <v>22</v>
      </c>
      <c r="I35" s="7" t="s">
        <v>238</v>
      </c>
      <c r="J35" s="7" t="s">
        <v>24</v>
      </c>
      <c r="K35" s="7">
        <v>90</v>
      </c>
      <c r="L35" s="184">
        <v>1</v>
      </c>
      <c r="M35" s="187">
        <v>20000</v>
      </c>
      <c r="N35" s="13"/>
      <c r="O35" s="7" t="s">
        <v>19</v>
      </c>
      <c r="P35" s="207" t="s">
        <v>27</v>
      </c>
    </row>
    <row r="36" spans="1:17" ht="12.75" x14ac:dyDescent="0.25">
      <c r="A36" s="7">
        <v>35</v>
      </c>
      <c r="B36" s="7" t="s">
        <v>27</v>
      </c>
      <c r="C36" s="12" t="s">
        <v>37</v>
      </c>
      <c r="D36" s="13" t="s">
        <v>47</v>
      </c>
      <c r="E36" s="7" t="s">
        <v>41</v>
      </c>
      <c r="F36" s="7">
        <v>93</v>
      </c>
      <c r="G36" s="7" t="s">
        <v>18</v>
      </c>
      <c r="H36" s="7" t="s">
        <v>22</v>
      </c>
      <c r="I36" s="7" t="s">
        <v>42</v>
      </c>
      <c r="J36" s="7" t="s">
        <v>24</v>
      </c>
      <c r="K36" s="7">
        <v>90</v>
      </c>
      <c r="L36" s="184">
        <v>1</v>
      </c>
      <c r="M36" s="187">
        <v>5000</v>
      </c>
      <c r="N36" s="13"/>
      <c r="O36" s="7" t="s">
        <v>19</v>
      </c>
      <c r="P36" s="207" t="s">
        <v>27</v>
      </c>
    </row>
    <row r="37" spans="1:17" s="33" customFormat="1" ht="12.75" x14ac:dyDescent="0.25">
      <c r="A37" s="7">
        <v>36</v>
      </c>
      <c r="B37" s="7" t="s">
        <v>27</v>
      </c>
      <c r="C37" s="12" t="s">
        <v>69</v>
      </c>
      <c r="D37" s="13" t="s">
        <v>71</v>
      </c>
      <c r="E37" s="13" t="s">
        <v>76</v>
      </c>
      <c r="F37" s="13">
        <v>75</v>
      </c>
      <c r="G37" s="7" t="s">
        <v>18</v>
      </c>
      <c r="H37" s="7" t="s">
        <v>22</v>
      </c>
      <c r="I37" s="7" t="s">
        <v>23</v>
      </c>
      <c r="J37" s="7" t="s">
        <v>24</v>
      </c>
      <c r="K37" s="7">
        <v>95</v>
      </c>
      <c r="L37" s="184">
        <v>1</v>
      </c>
      <c r="M37" s="187">
        <v>4000</v>
      </c>
      <c r="N37" s="13"/>
      <c r="O37" s="188" t="s">
        <v>19</v>
      </c>
      <c r="P37" s="207" t="s">
        <v>27</v>
      </c>
      <c r="Q37" s="16"/>
    </row>
    <row r="38" spans="1:17" ht="12.75" x14ac:dyDescent="0.25">
      <c r="A38" s="7">
        <v>37</v>
      </c>
      <c r="B38" s="7" t="s">
        <v>27</v>
      </c>
      <c r="C38" s="12" t="s">
        <v>35</v>
      </c>
      <c r="D38" s="13" t="s">
        <v>45</v>
      </c>
      <c r="E38" s="7" t="s">
        <v>39</v>
      </c>
      <c r="F38" s="7">
        <v>75</v>
      </c>
      <c r="G38" s="7" t="s">
        <v>18</v>
      </c>
      <c r="H38" s="7" t="s">
        <v>22</v>
      </c>
      <c r="I38" s="7" t="s">
        <v>23</v>
      </c>
      <c r="J38" s="7" t="s">
        <v>24</v>
      </c>
      <c r="K38" s="7">
        <v>90</v>
      </c>
      <c r="L38" s="184">
        <v>1</v>
      </c>
      <c r="M38" s="187">
        <v>7500</v>
      </c>
      <c r="N38" s="13"/>
      <c r="O38" s="188" t="s">
        <v>19</v>
      </c>
      <c r="P38" s="207" t="s">
        <v>27</v>
      </c>
    </row>
    <row r="39" spans="1:17" ht="12.75" x14ac:dyDescent="0.25">
      <c r="A39" s="7">
        <v>38</v>
      </c>
      <c r="B39" s="7" t="s">
        <v>27</v>
      </c>
      <c r="C39" s="12" t="s">
        <v>70</v>
      </c>
      <c r="D39" s="13" t="s">
        <v>72</v>
      </c>
      <c r="E39" s="13" t="s">
        <v>77</v>
      </c>
      <c r="F39" s="13">
        <v>75</v>
      </c>
      <c r="G39" s="7" t="s">
        <v>18</v>
      </c>
      <c r="H39" s="7" t="s">
        <v>22</v>
      </c>
      <c r="I39" s="7" t="s">
        <v>23</v>
      </c>
      <c r="J39" s="7" t="s">
        <v>24</v>
      </c>
      <c r="K39" s="7">
        <v>90</v>
      </c>
      <c r="L39" s="184">
        <v>1</v>
      </c>
      <c r="M39" s="187">
        <v>6000</v>
      </c>
      <c r="N39" s="13"/>
      <c r="O39" s="188" t="s">
        <v>19</v>
      </c>
      <c r="P39" s="207" t="s">
        <v>27</v>
      </c>
    </row>
    <row r="40" spans="1:17" ht="12.75" x14ac:dyDescent="0.25">
      <c r="A40" s="7">
        <v>39</v>
      </c>
      <c r="B40" s="7" t="s">
        <v>27</v>
      </c>
      <c r="C40" s="12" t="s">
        <v>28</v>
      </c>
      <c r="D40" s="13" t="s">
        <v>29</v>
      </c>
      <c r="E40" s="13" t="s">
        <v>144</v>
      </c>
      <c r="F40" s="13">
        <v>75</v>
      </c>
      <c r="G40" s="7" t="s">
        <v>18</v>
      </c>
      <c r="H40" s="7" t="s">
        <v>22</v>
      </c>
      <c r="I40" s="7" t="s">
        <v>23</v>
      </c>
      <c r="J40" s="7" t="s">
        <v>24</v>
      </c>
      <c r="K40" s="7">
        <v>100</v>
      </c>
      <c r="L40" s="184">
        <v>1</v>
      </c>
      <c r="M40" s="187">
        <v>6000</v>
      </c>
      <c r="N40" s="13"/>
      <c r="O40" s="188" t="s">
        <v>19</v>
      </c>
      <c r="P40" s="207" t="s">
        <v>27</v>
      </c>
    </row>
    <row r="41" spans="1:17" ht="12.75" x14ac:dyDescent="0.25">
      <c r="A41" s="7">
        <v>40</v>
      </c>
      <c r="B41" s="7" t="s">
        <v>27</v>
      </c>
      <c r="C41" s="12" t="s">
        <v>36</v>
      </c>
      <c r="D41" s="13" t="s">
        <v>46</v>
      </c>
      <c r="E41" s="7" t="s">
        <v>40</v>
      </c>
      <c r="F41" s="7">
        <v>10</v>
      </c>
      <c r="G41" s="7" t="s">
        <v>18</v>
      </c>
      <c r="H41" s="7" t="s">
        <v>22</v>
      </c>
      <c r="I41" s="7" t="s">
        <v>23</v>
      </c>
      <c r="J41" s="7" t="s">
        <v>24</v>
      </c>
      <c r="K41" s="7">
        <v>110</v>
      </c>
      <c r="L41" s="184">
        <v>1</v>
      </c>
      <c r="M41" s="187">
        <v>7500</v>
      </c>
      <c r="N41" s="13"/>
      <c r="O41" s="7" t="s">
        <v>19</v>
      </c>
      <c r="P41" s="207" t="s">
        <v>27</v>
      </c>
    </row>
    <row r="42" spans="1:17" ht="12.75" x14ac:dyDescent="0.25">
      <c r="A42" s="7">
        <v>41</v>
      </c>
      <c r="B42" s="7" t="s">
        <v>27</v>
      </c>
      <c r="C42" s="12" t="s">
        <v>182</v>
      </c>
      <c r="D42" s="13" t="s">
        <v>188</v>
      </c>
      <c r="E42" s="13" t="s">
        <v>194</v>
      </c>
      <c r="F42" s="13">
        <v>33</v>
      </c>
      <c r="G42" s="7" t="s">
        <v>18</v>
      </c>
      <c r="H42" s="7" t="s">
        <v>22</v>
      </c>
      <c r="I42" s="7" t="s">
        <v>23</v>
      </c>
      <c r="J42" s="7" t="s">
        <v>24</v>
      </c>
      <c r="K42" s="7">
        <v>90</v>
      </c>
      <c r="L42" s="184">
        <v>1</v>
      </c>
      <c r="M42" s="187">
        <v>15000</v>
      </c>
      <c r="N42" s="13"/>
      <c r="O42" s="194" t="s">
        <v>19</v>
      </c>
      <c r="P42" s="207" t="s">
        <v>27</v>
      </c>
    </row>
    <row r="43" spans="1:17" ht="12.75" x14ac:dyDescent="0.25">
      <c r="A43" s="7">
        <v>42</v>
      </c>
      <c r="B43" s="7" t="s">
        <v>27</v>
      </c>
      <c r="C43" s="12" t="s">
        <v>181</v>
      </c>
      <c r="D43" s="13" t="s">
        <v>187</v>
      </c>
      <c r="E43" s="13" t="s">
        <v>193</v>
      </c>
      <c r="F43" s="13">
        <v>75</v>
      </c>
      <c r="G43" s="7" t="s">
        <v>18</v>
      </c>
      <c r="H43" s="7" t="s">
        <v>22</v>
      </c>
      <c r="I43" s="7" t="s">
        <v>23</v>
      </c>
      <c r="J43" s="7" t="s">
        <v>24</v>
      </c>
      <c r="K43" s="7">
        <v>90</v>
      </c>
      <c r="L43" s="184">
        <v>1</v>
      </c>
      <c r="M43" s="187">
        <v>15000</v>
      </c>
      <c r="N43" s="13"/>
      <c r="O43" s="194" t="s">
        <v>19</v>
      </c>
      <c r="P43" s="207" t="s">
        <v>27</v>
      </c>
    </row>
    <row r="44" spans="1:17" ht="12.75" x14ac:dyDescent="0.25">
      <c r="A44" s="7">
        <v>43</v>
      </c>
      <c r="B44" s="7" t="s">
        <v>27</v>
      </c>
      <c r="C44" s="15" t="s">
        <v>141</v>
      </c>
      <c r="D44" s="13" t="s">
        <v>142</v>
      </c>
      <c r="E44" s="22" t="s">
        <v>143</v>
      </c>
      <c r="F44" s="22">
        <v>75</v>
      </c>
      <c r="G44" s="196" t="s">
        <v>18</v>
      </c>
      <c r="H44" s="196" t="s">
        <v>22</v>
      </c>
      <c r="I44" s="196" t="s">
        <v>23</v>
      </c>
      <c r="J44" s="196" t="s">
        <v>24</v>
      </c>
      <c r="K44" s="196">
        <v>100</v>
      </c>
      <c r="L44" s="184">
        <v>1</v>
      </c>
      <c r="M44" s="195">
        <v>8000</v>
      </c>
      <c r="N44" s="22"/>
      <c r="O44" s="188" t="s">
        <v>19</v>
      </c>
      <c r="P44" s="207" t="s">
        <v>27</v>
      </c>
      <c r="Q44" s="33" t="s">
        <v>491</v>
      </c>
    </row>
    <row r="45" spans="1:17" ht="12.75" x14ac:dyDescent="0.25">
      <c r="A45" s="7">
        <v>44</v>
      </c>
      <c r="B45" s="7" t="s">
        <v>27</v>
      </c>
      <c r="C45" s="12" t="s">
        <v>299</v>
      </c>
      <c r="D45" s="13" t="s">
        <v>728</v>
      </c>
      <c r="E45" s="56" t="s">
        <v>733</v>
      </c>
      <c r="F45" s="13">
        <v>68</v>
      </c>
      <c r="G45" s="7" t="s">
        <v>33</v>
      </c>
      <c r="H45" s="7" t="s">
        <v>127</v>
      </c>
      <c r="I45" s="7" t="s">
        <v>128</v>
      </c>
      <c r="J45" s="7" t="s">
        <v>30</v>
      </c>
      <c r="K45" s="7">
        <v>52</v>
      </c>
      <c r="L45" s="184">
        <v>1</v>
      </c>
      <c r="M45" s="187">
        <v>3500</v>
      </c>
      <c r="N45" s="13"/>
      <c r="O45" s="188" t="s">
        <v>19</v>
      </c>
      <c r="P45" s="207" t="s">
        <v>27</v>
      </c>
    </row>
    <row r="46" spans="1:17" ht="12.75" x14ac:dyDescent="0.25">
      <c r="A46" s="7">
        <v>45</v>
      </c>
      <c r="B46" s="7" t="s">
        <v>27</v>
      </c>
      <c r="C46" s="12" t="s">
        <v>169</v>
      </c>
      <c r="D46" s="13" t="s">
        <v>171</v>
      </c>
      <c r="E46" s="56" t="s">
        <v>733</v>
      </c>
      <c r="F46" s="13">
        <v>54</v>
      </c>
      <c r="G46" s="7" t="s">
        <v>33</v>
      </c>
      <c r="H46" s="7" t="s">
        <v>127</v>
      </c>
      <c r="I46" s="7" t="s">
        <v>128</v>
      </c>
      <c r="J46" s="7" t="s">
        <v>30</v>
      </c>
      <c r="K46" s="7">
        <v>30</v>
      </c>
      <c r="L46" s="184">
        <v>1</v>
      </c>
      <c r="M46" s="187">
        <v>2500</v>
      </c>
      <c r="N46" s="13"/>
      <c r="O46" s="188" t="s">
        <v>19</v>
      </c>
      <c r="P46" s="207" t="s">
        <v>27</v>
      </c>
    </row>
    <row r="47" spans="1:17" ht="12.75" x14ac:dyDescent="0.25">
      <c r="A47" s="7">
        <v>46</v>
      </c>
      <c r="B47" s="7" t="s">
        <v>27</v>
      </c>
      <c r="C47" s="12" t="s">
        <v>166</v>
      </c>
      <c r="D47" s="13" t="s">
        <v>167</v>
      </c>
      <c r="E47" s="56" t="s">
        <v>733</v>
      </c>
      <c r="F47" s="13">
        <v>55</v>
      </c>
      <c r="G47" s="7" t="s">
        <v>33</v>
      </c>
      <c r="H47" s="7" t="s">
        <v>127</v>
      </c>
      <c r="I47" s="7" t="s">
        <v>128</v>
      </c>
      <c r="J47" s="7" t="s">
        <v>30</v>
      </c>
      <c r="K47" s="7">
        <v>70</v>
      </c>
      <c r="L47" s="184">
        <v>1</v>
      </c>
      <c r="M47" s="187">
        <v>3000</v>
      </c>
      <c r="N47" s="13"/>
      <c r="O47" s="188" t="s">
        <v>19</v>
      </c>
      <c r="P47" s="207" t="s">
        <v>27</v>
      </c>
    </row>
    <row r="48" spans="1:17" ht="12.75" x14ac:dyDescent="0.25">
      <c r="A48" s="7">
        <v>47</v>
      </c>
      <c r="B48" s="7" t="s">
        <v>27</v>
      </c>
      <c r="C48" s="12" t="s">
        <v>298</v>
      </c>
      <c r="D48" s="13" t="s">
        <v>729</v>
      </c>
      <c r="E48" s="56" t="s">
        <v>733</v>
      </c>
      <c r="F48" s="13">
        <v>68</v>
      </c>
      <c r="G48" s="7" t="s">
        <v>33</v>
      </c>
      <c r="H48" s="7" t="s">
        <v>127</v>
      </c>
      <c r="I48" s="7" t="s">
        <v>128</v>
      </c>
      <c r="J48" s="7" t="s">
        <v>30</v>
      </c>
      <c r="K48" s="7">
        <v>52</v>
      </c>
      <c r="L48" s="184">
        <v>1</v>
      </c>
      <c r="M48" s="187">
        <v>3500</v>
      </c>
      <c r="N48" s="13"/>
      <c r="O48" s="188" t="s">
        <v>19</v>
      </c>
      <c r="P48" s="207" t="s">
        <v>27</v>
      </c>
    </row>
    <row r="49" spans="1:16" ht="12.75" x14ac:dyDescent="0.25">
      <c r="A49" s="7">
        <v>48</v>
      </c>
      <c r="B49" s="7" t="s">
        <v>27</v>
      </c>
      <c r="C49" s="12" t="s">
        <v>168</v>
      </c>
      <c r="D49" s="13" t="s">
        <v>170</v>
      </c>
      <c r="E49" s="56" t="s">
        <v>733</v>
      </c>
      <c r="F49" s="13">
        <v>67</v>
      </c>
      <c r="G49" s="7" t="s">
        <v>33</v>
      </c>
      <c r="H49" s="7" t="s">
        <v>127</v>
      </c>
      <c r="I49" s="7" t="s">
        <v>128</v>
      </c>
      <c r="J49" s="7" t="s">
        <v>30</v>
      </c>
      <c r="K49" s="7">
        <v>90</v>
      </c>
      <c r="L49" s="184">
        <v>1</v>
      </c>
      <c r="M49" s="187">
        <v>2500</v>
      </c>
      <c r="N49" s="13"/>
      <c r="O49" s="7" t="s">
        <v>19</v>
      </c>
      <c r="P49" s="207" t="s">
        <v>27</v>
      </c>
    </row>
    <row r="50" spans="1:16" ht="12.75" x14ac:dyDescent="0.25">
      <c r="A50" s="7">
        <v>49</v>
      </c>
      <c r="B50" s="7" t="s">
        <v>27</v>
      </c>
      <c r="C50" s="12" t="s">
        <v>401</v>
      </c>
      <c r="D50" s="13" t="s">
        <v>405</v>
      </c>
      <c r="E50" s="56" t="s">
        <v>733</v>
      </c>
      <c r="F50" s="13">
        <v>54</v>
      </c>
      <c r="G50" s="7" t="s">
        <v>33</v>
      </c>
      <c r="H50" s="7" t="s">
        <v>407</v>
      </c>
      <c r="I50" s="7" t="s">
        <v>128</v>
      </c>
      <c r="J50" s="7" t="s">
        <v>30</v>
      </c>
      <c r="K50" s="7">
        <v>90</v>
      </c>
      <c r="L50" s="184">
        <v>1</v>
      </c>
      <c r="M50" s="187">
        <v>3500</v>
      </c>
      <c r="N50" s="13"/>
      <c r="O50" s="188" t="s">
        <v>19</v>
      </c>
      <c r="P50" s="207" t="s">
        <v>27</v>
      </c>
    </row>
    <row r="51" spans="1:16" ht="12.75" x14ac:dyDescent="0.25">
      <c r="A51" s="7">
        <v>50</v>
      </c>
      <c r="B51" s="7" t="s">
        <v>27</v>
      </c>
      <c r="C51" s="12" t="s">
        <v>403</v>
      </c>
      <c r="D51" s="13" t="s">
        <v>406</v>
      </c>
      <c r="E51" s="56" t="s">
        <v>733</v>
      </c>
      <c r="F51" s="13">
        <v>68</v>
      </c>
      <c r="G51" s="7" t="s">
        <v>33</v>
      </c>
      <c r="H51" s="7" t="s">
        <v>407</v>
      </c>
      <c r="I51" s="7" t="s">
        <v>128</v>
      </c>
      <c r="J51" s="7" t="s">
        <v>30</v>
      </c>
      <c r="K51" s="7">
        <v>52</v>
      </c>
      <c r="L51" s="184">
        <v>1</v>
      </c>
      <c r="M51" s="187">
        <v>2500</v>
      </c>
      <c r="N51" s="13"/>
      <c r="O51" s="188" t="s">
        <v>19</v>
      </c>
      <c r="P51" s="207" t="s">
        <v>27</v>
      </c>
    </row>
    <row r="52" spans="1:16" ht="12.75" x14ac:dyDescent="0.25">
      <c r="A52" s="7">
        <v>51</v>
      </c>
      <c r="B52" s="7" t="s">
        <v>27</v>
      </c>
      <c r="C52" s="12" t="s">
        <v>400</v>
      </c>
      <c r="D52" s="13" t="s">
        <v>404</v>
      </c>
      <c r="E52" s="56" t="s">
        <v>733</v>
      </c>
      <c r="F52" s="13">
        <v>67</v>
      </c>
      <c r="G52" s="7" t="s">
        <v>33</v>
      </c>
      <c r="H52" s="7" t="s">
        <v>407</v>
      </c>
      <c r="I52" s="7" t="s">
        <v>128</v>
      </c>
      <c r="J52" s="7" t="s">
        <v>30</v>
      </c>
      <c r="K52" s="7">
        <v>60</v>
      </c>
      <c r="L52" s="184">
        <v>1</v>
      </c>
      <c r="M52" s="187">
        <v>2500</v>
      </c>
      <c r="N52" s="13"/>
      <c r="O52" s="188" t="s">
        <v>19</v>
      </c>
      <c r="P52" s="207" t="s">
        <v>27</v>
      </c>
    </row>
    <row r="53" spans="1:16" ht="12.75" x14ac:dyDescent="0.25">
      <c r="A53" s="7">
        <v>52</v>
      </c>
      <c r="B53" s="7" t="s">
        <v>27</v>
      </c>
      <c r="C53" s="12" t="s">
        <v>402</v>
      </c>
      <c r="D53" s="13" t="s">
        <v>271</v>
      </c>
      <c r="E53" s="56" t="s">
        <v>733</v>
      </c>
      <c r="F53" s="13">
        <v>57</v>
      </c>
      <c r="G53" s="7" t="s">
        <v>33</v>
      </c>
      <c r="H53" s="7" t="s">
        <v>407</v>
      </c>
      <c r="I53" s="7" t="s">
        <v>128</v>
      </c>
      <c r="J53" s="7" t="s">
        <v>30</v>
      </c>
      <c r="K53" s="7">
        <v>108</v>
      </c>
      <c r="L53" s="184">
        <v>1</v>
      </c>
      <c r="M53" s="187">
        <v>3500</v>
      </c>
      <c r="N53" s="13"/>
      <c r="O53" s="188" t="s">
        <v>19</v>
      </c>
      <c r="P53" s="207" t="s">
        <v>27</v>
      </c>
    </row>
    <row r="54" spans="1:16" ht="12.75" x14ac:dyDescent="0.25">
      <c r="A54" s="7">
        <v>53</v>
      </c>
      <c r="B54" s="7" t="s">
        <v>27</v>
      </c>
      <c r="C54" s="12" t="s">
        <v>110</v>
      </c>
      <c r="D54" s="13" t="s">
        <v>114</v>
      </c>
      <c r="E54" s="56" t="s">
        <v>733</v>
      </c>
      <c r="F54" s="13">
        <v>75</v>
      </c>
      <c r="G54" s="7" t="s">
        <v>33</v>
      </c>
      <c r="H54" s="7" t="s">
        <v>34</v>
      </c>
      <c r="I54" s="7" t="s">
        <v>38</v>
      </c>
      <c r="J54" s="7" t="s">
        <v>30</v>
      </c>
      <c r="K54" s="7">
        <v>30</v>
      </c>
      <c r="L54" s="3">
        <v>6</v>
      </c>
      <c r="M54" s="187">
        <v>3000</v>
      </c>
      <c r="N54" s="13"/>
      <c r="O54" s="188" t="s">
        <v>19</v>
      </c>
      <c r="P54" s="207" t="s">
        <v>27</v>
      </c>
    </row>
    <row r="55" spans="1:16" ht="12.75" x14ac:dyDescent="0.25">
      <c r="A55" s="7">
        <v>54</v>
      </c>
      <c r="B55" s="7" t="s">
        <v>27</v>
      </c>
      <c r="C55" s="12" t="s">
        <v>109</v>
      </c>
      <c r="D55" s="13" t="s">
        <v>113</v>
      </c>
      <c r="E55" s="56" t="s">
        <v>733</v>
      </c>
      <c r="F55" s="13">
        <v>67</v>
      </c>
      <c r="G55" s="7" t="s">
        <v>33</v>
      </c>
      <c r="H55" s="7" t="s">
        <v>34</v>
      </c>
      <c r="I55" s="7" t="s">
        <v>38</v>
      </c>
      <c r="J55" s="7" t="s">
        <v>30</v>
      </c>
      <c r="K55" s="7">
        <v>26</v>
      </c>
      <c r="L55" s="3">
        <v>8</v>
      </c>
      <c r="M55" s="187">
        <v>4000</v>
      </c>
      <c r="N55" s="13"/>
      <c r="O55" s="188" t="s">
        <v>19</v>
      </c>
      <c r="P55" s="207" t="s">
        <v>27</v>
      </c>
    </row>
    <row r="56" spans="1:16" ht="12.75" x14ac:dyDescent="0.25">
      <c r="A56" s="7">
        <v>55</v>
      </c>
      <c r="B56" s="7" t="s">
        <v>27</v>
      </c>
      <c r="C56" s="12" t="s">
        <v>31</v>
      </c>
      <c r="D56" s="7" t="s">
        <v>32</v>
      </c>
      <c r="E56" s="56" t="s">
        <v>733</v>
      </c>
      <c r="F56" s="7">
        <v>67</v>
      </c>
      <c r="G56" s="7" t="s">
        <v>33</v>
      </c>
      <c r="H56" s="7" t="s">
        <v>34</v>
      </c>
      <c r="I56" s="7" t="s">
        <v>38</v>
      </c>
      <c r="J56" s="7" t="s">
        <v>30</v>
      </c>
      <c r="K56" s="7">
        <v>26</v>
      </c>
      <c r="L56" s="3">
        <v>6</v>
      </c>
      <c r="M56" s="187">
        <v>5000</v>
      </c>
      <c r="N56" s="13"/>
      <c r="O56" s="188" t="s">
        <v>19</v>
      </c>
      <c r="P56" s="207" t="s">
        <v>27</v>
      </c>
    </row>
    <row r="57" spans="1:16" ht="12.75" x14ac:dyDescent="0.25">
      <c r="A57" s="7">
        <v>56</v>
      </c>
      <c r="B57" s="7" t="s">
        <v>27</v>
      </c>
      <c r="C57" s="12" t="s">
        <v>139</v>
      </c>
      <c r="D57" s="13" t="s">
        <v>140</v>
      </c>
      <c r="E57" s="56" t="s">
        <v>733</v>
      </c>
      <c r="F57" s="13">
        <v>67</v>
      </c>
      <c r="G57" s="7" t="s">
        <v>33</v>
      </c>
      <c r="H57" s="7" t="s">
        <v>34</v>
      </c>
      <c r="I57" s="7" t="s">
        <v>38</v>
      </c>
      <c r="J57" s="7" t="s">
        <v>30</v>
      </c>
      <c r="K57" s="7">
        <v>52</v>
      </c>
      <c r="L57" s="3">
        <v>6</v>
      </c>
      <c r="M57" s="187">
        <v>4000</v>
      </c>
      <c r="N57" s="13"/>
      <c r="O57" s="188" t="s">
        <v>19</v>
      </c>
      <c r="P57" s="207" t="s">
        <v>27</v>
      </c>
    </row>
    <row r="58" spans="1:16" ht="12.75" x14ac:dyDescent="0.25">
      <c r="A58" s="7">
        <v>57</v>
      </c>
      <c r="B58" s="7" t="s">
        <v>27</v>
      </c>
      <c r="C58" s="12" t="s">
        <v>173</v>
      </c>
      <c r="D58" s="13" t="s">
        <v>175</v>
      </c>
      <c r="E58" s="56" t="s">
        <v>733</v>
      </c>
      <c r="F58" s="13">
        <v>68</v>
      </c>
      <c r="G58" s="7" t="s">
        <v>18</v>
      </c>
      <c r="H58" s="7" t="s">
        <v>161</v>
      </c>
      <c r="I58" s="7" t="s">
        <v>176</v>
      </c>
      <c r="J58" s="7" t="s">
        <v>30</v>
      </c>
      <c r="K58" s="7">
        <v>8</v>
      </c>
      <c r="L58" s="184">
        <v>1</v>
      </c>
      <c r="M58" s="187">
        <v>2500</v>
      </c>
      <c r="N58" s="13"/>
      <c r="O58" s="188" t="s">
        <v>19</v>
      </c>
      <c r="P58" s="207" t="s">
        <v>27</v>
      </c>
    </row>
    <row r="59" spans="1:16" ht="12.75" x14ac:dyDescent="0.25">
      <c r="A59" s="7">
        <v>58</v>
      </c>
      <c r="B59" s="7" t="s">
        <v>27</v>
      </c>
      <c r="C59" s="12" t="s">
        <v>172</v>
      </c>
      <c r="D59" s="13" t="s">
        <v>174</v>
      </c>
      <c r="E59" s="56" t="s">
        <v>733</v>
      </c>
      <c r="F59" s="13">
        <v>67</v>
      </c>
      <c r="G59" s="7" t="s">
        <v>18</v>
      </c>
      <c r="H59" s="7" t="s">
        <v>161</v>
      </c>
      <c r="I59" s="7" t="s">
        <v>176</v>
      </c>
      <c r="J59" s="7" t="s">
        <v>30</v>
      </c>
      <c r="K59" s="7">
        <v>8</v>
      </c>
      <c r="L59" s="184">
        <v>1</v>
      </c>
      <c r="M59" s="187">
        <v>3000</v>
      </c>
      <c r="N59" s="13"/>
      <c r="O59" s="188" t="s">
        <v>19</v>
      </c>
      <c r="P59" s="207" t="s">
        <v>27</v>
      </c>
    </row>
    <row r="60" spans="1:16" ht="12.75" x14ac:dyDescent="0.25">
      <c r="A60" s="7">
        <v>59</v>
      </c>
      <c r="B60" s="7" t="s">
        <v>27</v>
      </c>
      <c r="C60" s="12" t="s">
        <v>290</v>
      </c>
      <c r="D60" s="13" t="s">
        <v>294</v>
      </c>
      <c r="E60" s="56" t="s">
        <v>733</v>
      </c>
      <c r="F60" s="13">
        <v>57</v>
      </c>
      <c r="G60" s="7" t="s">
        <v>18</v>
      </c>
      <c r="H60" s="7" t="s">
        <v>161</v>
      </c>
      <c r="I60" s="7" t="s">
        <v>435</v>
      </c>
      <c r="J60" s="7" t="s">
        <v>30</v>
      </c>
      <c r="K60" s="7">
        <v>24</v>
      </c>
      <c r="L60" s="184">
        <v>1</v>
      </c>
      <c r="M60" s="187">
        <v>3000</v>
      </c>
      <c r="N60" s="13"/>
      <c r="O60" s="188" t="s">
        <v>19</v>
      </c>
      <c r="P60" s="207" t="s">
        <v>27</v>
      </c>
    </row>
    <row r="61" spans="1:16" ht="12.75" x14ac:dyDescent="0.25">
      <c r="A61" s="7">
        <v>60</v>
      </c>
      <c r="B61" s="7" t="s">
        <v>27</v>
      </c>
      <c r="C61" s="12" t="s">
        <v>159</v>
      </c>
      <c r="D61" s="13" t="s">
        <v>160</v>
      </c>
      <c r="E61" s="56" t="s">
        <v>733</v>
      </c>
      <c r="F61" s="13">
        <v>68</v>
      </c>
      <c r="G61" s="7" t="s">
        <v>18</v>
      </c>
      <c r="H61" s="7" t="s">
        <v>161</v>
      </c>
      <c r="I61" s="7" t="s">
        <v>435</v>
      </c>
      <c r="J61" s="7" t="s">
        <v>30</v>
      </c>
      <c r="K61" s="7">
        <v>20</v>
      </c>
      <c r="L61" s="184">
        <v>1</v>
      </c>
      <c r="M61" s="187">
        <v>3000</v>
      </c>
      <c r="N61" s="13"/>
      <c r="O61" s="194" t="s">
        <v>19</v>
      </c>
      <c r="P61" s="207" t="s">
        <v>27</v>
      </c>
    </row>
    <row r="62" spans="1:16" ht="12.75" x14ac:dyDescent="0.25">
      <c r="A62" s="7">
        <v>61</v>
      </c>
      <c r="B62" s="7" t="s">
        <v>27</v>
      </c>
      <c r="C62" s="12" t="s">
        <v>267</v>
      </c>
      <c r="D62" s="13" t="s">
        <v>391</v>
      </c>
      <c r="E62" s="56" t="s">
        <v>733</v>
      </c>
      <c r="F62" s="13">
        <v>54</v>
      </c>
      <c r="G62" s="7" t="s">
        <v>18</v>
      </c>
      <c r="H62" s="7" t="s">
        <v>161</v>
      </c>
      <c r="I62" s="7" t="s">
        <v>435</v>
      </c>
      <c r="J62" s="7" t="s">
        <v>30</v>
      </c>
      <c r="K62" s="7">
        <v>25</v>
      </c>
      <c r="L62" s="184">
        <v>1</v>
      </c>
      <c r="M62" s="187">
        <v>2000</v>
      </c>
      <c r="N62" s="13"/>
      <c r="O62" s="188" t="s">
        <v>19</v>
      </c>
      <c r="P62" s="207" t="s">
        <v>27</v>
      </c>
    </row>
    <row r="63" spans="1:16" ht="12.75" x14ac:dyDescent="0.25">
      <c r="A63" s="7">
        <v>62</v>
      </c>
      <c r="B63" s="7" t="s">
        <v>27</v>
      </c>
      <c r="C63" s="12" t="s">
        <v>392</v>
      </c>
      <c r="D63" s="13" t="s">
        <v>396</v>
      </c>
      <c r="E63" s="56" t="s">
        <v>733</v>
      </c>
      <c r="F63" s="13">
        <v>67</v>
      </c>
      <c r="G63" s="7" t="s">
        <v>18</v>
      </c>
      <c r="H63" s="7" t="s">
        <v>161</v>
      </c>
      <c r="I63" s="7" t="s">
        <v>435</v>
      </c>
      <c r="J63" s="7" t="s">
        <v>30</v>
      </c>
      <c r="K63" s="7">
        <v>24</v>
      </c>
      <c r="L63" s="184">
        <v>1</v>
      </c>
      <c r="M63" s="187">
        <v>2500</v>
      </c>
      <c r="N63" s="13"/>
      <c r="O63" s="188" t="s">
        <v>19</v>
      </c>
      <c r="P63" s="207" t="s">
        <v>27</v>
      </c>
    </row>
    <row r="64" spans="1:16" ht="25.5" x14ac:dyDescent="0.25">
      <c r="A64" s="7">
        <v>63</v>
      </c>
      <c r="B64" s="7" t="s">
        <v>27</v>
      </c>
      <c r="C64" s="12" t="s">
        <v>293</v>
      </c>
      <c r="D64" s="13" t="s">
        <v>297</v>
      </c>
      <c r="E64" s="56" t="s">
        <v>733</v>
      </c>
      <c r="F64" s="13">
        <v>54</v>
      </c>
      <c r="G64" s="7" t="s">
        <v>18</v>
      </c>
      <c r="H64" s="7" t="s">
        <v>161</v>
      </c>
      <c r="I64" s="7" t="s">
        <v>435</v>
      </c>
      <c r="J64" s="7" t="s">
        <v>30</v>
      </c>
      <c r="K64" s="7">
        <v>22</v>
      </c>
      <c r="L64" s="184">
        <v>1</v>
      </c>
      <c r="M64" s="187">
        <v>3000</v>
      </c>
      <c r="N64" s="13"/>
      <c r="O64" s="188" t="s">
        <v>19</v>
      </c>
      <c r="P64" s="207" t="s">
        <v>27</v>
      </c>
    </row>
    <row r="65" spans="1:16" ht="12.75" x14ac:dyDescent="0.25">
      <c r="A65" s="7">
        <v>64</v>
      </c>
      <c r="B65" s="7" t="s">
        <v>27</v>
      </c>
      <c r="C65" s="12" t="s">
        <v>393</v>
      </c>
      <c r="D65" s="13" t="s">
        <v>397</v>
      </c>
      <c r="E65" s="56" t="s">
        <v>733</v>
      </c>
      <c r="F65" s="13">
        <v>75</v>
      </c>
      <c r="G65" s="7" t="s">
        <v>18</v>
      </c>
      <c r="H65" s="7" t="s">
        <v>161</v>
      </c>
      <c r="I65" s="7" t="s">
        <v>435</v>
      </c>
      <c r="J65" s="7" t="s">
        <v>30</v>
      </c>
      <c r="K65" s="7">
        <v>15</v>
      </c>
      <c r="L65" s="184">
        <v>1</v>
      </c>
      <c r="M65" s="187">
        <v>2500</v>
      </c>
      <c r="N65" s="13"/>
      <c r="O65" s="188" t="s">
        <v>19</v>
      </c>
      <c r="P65" s="207" t="s">
        <v>27</v>
      </c>
    </row>
    <row r="66" spans="1:16" ht="12.75" x14ac:dyDescent="0.25">
      <c r="A66" s="7">
        <v>65</v>
      </c>
      <c r="B66" s="7" t="s">
        <v>27</v>
      </c>
      <c r="C66" s="12" t="s">
        <v>291</v>
      </c>
      <c r="D66" s="13" t="s">
        <v>295</v>
      </c>
      <c r="E66" s="56" t="s">
        <v>733</v>
      </c>
      <c r="F66" s="13">
        <v>51</v>
      </c>
      <c r="G66" s="7" t="s">
        <v>18</v>
      </c>
      <c r="H66" s="7" t="s">
        <v>161</v>
      </c>
      <c r="I66" s="7" t="s">
        <v>435</v>
      </c>
      <c r="J66" s="7" t="s">
        <v>30</v>
      </c>
      <c r="K66" s="7">
        <v>15</v>
      </c>
      <c r="L66" s="184">
        <v>1</v>
      </c>
      <c r="M66" s="187">
        <v>3000</v>
      </c>
      <c r="N66" s="13"/>
      <c r="O66" s="188" t="s">
        <v>19</v>
      </c>
      <c r="P66" s="207" t="s">
        <v>27</v>
      </c>
    </row>
    <row r="67" spans="1:16" ht="12.75" x14ac:dyDescent="0.25">
      <c r="A67" s="7">
        <v>66</v>
      </c>
      <c r="B67" s="7" t="s">
        <v>27</v>
      </c>
      <c r="C67" s="12" t="s">
        <v>394</v>
      </c>
      <c r="D67" s="13" t="s">
        <v>398</v>
      </c>
      <c r="E67" s="56" t="s">
        <v>733</v>
      </c>
      <c r="F67" s="13">
        <v>54</v>
      </c>
      <c r="G67" s="7" t="s">
        <v>18</v>
      </c>
      <c r="H67" s="7" t="s">
        <v>161</v>
      </c>
      <c r="I67" s="7" t="s">
        <v>435</v>
      </c>
      <c r="J67" s="7" t="s">
        <v>30</v>
      </c>
      <c r="K67" s="7">
        <v>20</v>
      </c>
      <c r="L67" s="184">
        <v>1</v>
      </c>
      <c r="M67" s="187">
        <v>2500</v>
      </c>
      <c r="N67" s="13"/>
      <c r="O67" s="188" t="s">
        <v>19</v>
      </c>
      <c r="P67" s="207" t="s">
        <v>27</v>
      </c>
    </row>
    <row r="68" spans="1:16" ht="12.75" x14ac:dyDescent="0.25">
      <c r="A68" s="7">
        <v>67</v>
      </c>
      <c r="B68" s="7" t="s">
        <v>27</v>
      </c>
      <c r="C68" s="12" t="s">
        <v>209</v>
      </c>
      <c r="D68" s="13" t="s">
        <v>213</v>
      </c>
      <c r="E68" s="56" t="s">
        <v>733</v>
      </c>
      <c r="F68" s="13">
        <v>8</v>
      </c>
      <c r="G68" s="7" t="s">
        <v>18</v>
      </c>
      <c r="H68" s="7" t="s">
        <v>161</v>
      </c>
      <c r="I68" s="7" t="s">
        <v>435</v>
      </c>
      <c r="J68" s="7" t="s">
        <v>30</v>
      </c>
      <c r="K68" s="7">
        <v>25</v>
      </c>
      <c r="L68" s="184">
        <v>1</v>
      </c>
      <c r="M68" s="187">
        <v>3000</v>
      </c>
      <c r="N68" s="13"/>
      <c r="O68" s="7" t="s">
        <v>19</v>
      </c>
      <c r="P68" s="207" t="s">
        <v>27</v>
      </c>
    </row>
    <row r="69" spans="1:16" ht="12.75" x14ac:dyDescent="0.25">
      <c r="A69" s="7">
        <v>68</v>
      </c>
      <c r="B69" s="7" t="s">
        <v>27</v>
      </c>
      <c r="C69" s="12" t="s">
        <v>162</v>
      </c>
      <c r="D69" s="13" t="s">
        <v>163</v>
      </c>
      <c r="E69" s="56" t="s">
        <v>733</v>
      </c>
      <c r="F69" s="13">
        <v>67</v>
      </c>
      <c r="G69" s="7" t="s">
        <v>18</v>
      </c>
      <c r="H69" s="7" t="s">
        <v>161</v>
      </c>
      <c r="I69" s="7" t="s">
        <v>435</v>
      </c>
      <c r="J69" s="7" t="s">
        <v>30</v>
      </c>
      <c r="K69" s="7">
        <v>15</v>
      </c>
      <c r="L69" s="184">
        <v>1</v>
      </c>
      <c r="M69" s="187">
        <v>3000</v>
      </c>
      <c r="N69" s="13"/>
      <c r="O69" s="194" t="s">
        <v>19</v>
      </c>
      <c r="P69" s="207" t="s">
        <v>27</v>
      </c>
    </row>
    <row r="70" spans="1:16" ht="12.75" x14ac:dyDescent="0.25">
      <c r="A70" s="7">
        <v>69</v>
      </c>
      <c r="B70" s="7" t="s">
        <v>27</v>
      </c>
      <c r="C70" s="12" t="s">
        <v>395</v>
      </c>
      <c r="D70" s="13" t="s">
        <v>399</v>
      </c>
      <c r="E70" s="56" t="s">
        <v>733</v>
      </c>
      <c r="F70" s="13">
        <v>51</v>
      </c>
      <c r="G70" s="7" t="s">
        <v>18</v>
      </c>
      <c r="H70" s="7" t="s">
        <v>161</v>
      </c>
      <c r="I70" s="7" t="s">
        <v>435</v>
      </c>
      <c r="J70" s="7" t="s">
        <v>30</v>
      </c>
      <c r="K70" s="7">
        <v>14</v>
      </c>
      <c r="L70" s="184">
        <v>1</v>
      </c>
      <c r="M70" s="187">
        <v>2500</v>
      </c>
      <c r="N70" s="13"/>
      <c r="O70" s="188" t="s">
        <v>19</v>
      </c>
      <c r="P70" s="207" t="s">
        <v>27</v>
      </c>
    </row>
    <row r="71" spans="1:16" ht="12.75" x14ac:dyDescent="0.25">
      <c r="A71" s="7">
        <v>70</v>
      </c>
      <c r="B71" s="7" t="s">
        <v>27</v>
      </c>
      <c r="C71" s="12" t="s">
        <v>292</v>
      </c>
      <c r="D71" s="13" t="s">
        <v>296</v>
      </c>
      <c r="E71" s="56" t="s">
        <v>733</v>
      </c>
      <c r="F71" s="13">
        <v>75</v>
      </c>
      <c r="G71" s="7" t="s">
        <v>18</v>
      </c>
      <c r="H71" s="7" t="s">
        <v>161</v>
      </c>
      <c r="I71" s="7" t="s">
        <v>435</v>
      </c>
      <c r="J71" s="7" t="s">
        <v>30</v>
      </c>
      <c r="K71" s="7">
        <v>20</v>
      </c>
      <c r="L71" s="184">
        <v>1</v>
      </c>
      <c r="M71" s="187">
        <v>3000</v>
      </c>
      <c r="N71" s="13"/>
      <c r="O71" s="188" t="s">
        <v>19</v>
      </c>
      <c r="P71" s="207" t="s">
        <v>27</v>
      </c>
    </row>
    <row r="72" spans="1:16" ht="12.75" x14ac:dyDescent="0.25">
      <c r="A72" s="7">
        <v>71</v>
      </c>
      <c r="B72" s="7" t="s">
        <v>27</v>
      </c>
      <c r="C72" s="12" t="s">
        <v>164</v>
      </c>
      <c r="D72" s="13" t="s">
        <v>165</v>
      </c>
      <c r="E72" s="56" t="s">
        <v>733</v>
      </c>
      <c r="F72" s="13">
        <v>93</v>
      </c>
      <c r="G72" s="7" t="s">
        <v>18</v>
      </c>
      <c r="H72" s="7" t="s">
        <v>22</v>
      </c>
      <c r="I72" s="7" t="s">
        <v>23</v>
      </c>
      <c r="J72" s="7" t="s">
        <v>30</v>
      </c>
      <c r="K72" s="7">
        <v>90</v>
      </c>
      <c r="L72" s="184">
        <v>1</v>
      </c>
      <c r="M72" s="187">
        <v>5000</v>
      </c>
      <c r="N72" s="13"/>
      <c r="O72" s="194" t="s">
        <v>19</v>
      </c>
      <c r="P72" s="207" t="s">
        <v>27</v>
      </c>
    </row>
    <row r="73" spans="1:16" ht="12.75" x14ac:dyDescent="0.25">
      <c r="A73" s="7">
        <v>72</v>
      </c>
      <c r="B73" s="7" t="s">
        <v>27</v>
      </c>
      <c r="C73" s="12" t="s">
        <v>302</v>
      </c>
      <c r="D73" s="13" t="s">
        <v>303</v>
      </c>
      <c r="E73" s="56" t="s">
        <v>733</v>
      </c>
      <c r="F73" s="13"/>
      <c r="G73" s="7" t="s">
        <v>18</v>
      </c>
      <c r="H73" s="7" t="s">
        <v>22</v>
      </c>
      <c r="I73" s="7" t="s">
        <v>238</v>
      </c>
      <c r="J73" s="7" t="s">
        <v>30</v>
      </c>
      <c r="K73" s="7">
        <v>80</v>
      </c>
      <c r="L73" s="184">
        <v>1</v>
      </c>
      <c r="M73" s="187">
        <v>3500</v>
      </c>
      <c r="N73" s="13"/>
      <c r="O73" s="188" t="s">
        <v>19</v>
      </c>
      <c r="P73" s="207" t="s">
        <v>27</v>
      </c>
    </row>
    <row r="74" spans="1:16" ht="12.75" x14ac:dyDescent="0.25">
      <c r="A74" s="7">
        <v>73</v>
      </c>
      <c r="B74" s="3" t="s">
        <v>27</v>
      </c>
      <c r="C74" s="12" t="s">
        <v>108</v>
      </c>
      <c r="D74" s="13" t="s">
        <v>112</v>
      </c>
      <c r="E74" s="56" t="s">
        <v>733</v>
      </c>
      <c r="F74" s="13">
        <v>93</v>
      </c>
      <c r="G74" s="3" t="s">
        <v>18</v>
      </c>
      <c r="H74" s="3" t="s">
        <v>22</v>
      </c>
      <c r="I74" s="3" t="s">
        <v>23</v>
      </c>
      <c r="J74" s="3" t="s">
        <v>30</v>
      </c>
      <c r="K74" s="3">
        <v>90</v>
      </c>
      <c r="L74" s="184">
        <v>1</v>
      </c>
      <c r="M74" s="187">
        <v>2500</v>
      </c>
      <c r="N74" s="13"/>
      <c r="O74" s="188" t="s">
        <v>19</v>
      </c>
      <c r="P74" s="207" t="s">
        <v>27</v>
      </c>
    </row>
    <row r="75" spans="1:16" ht="12.75" x14ac:dyDescent="0.25">
      <c r="A75" s="7">
        <v>74</v>
      </c>
      <c r="B75" s="3" t="s">
        <v>27</v>
      </c>
      <c r="C75" s="11" t="s">
        <v>28</v>
      </c>
      <c r="D75" s="3" t="s">
        <v>29</v>
      </c>
      <c r="E75" s="56" t="s">
        <v>733</v>
      </c>
      <c r="F75" s="3">
        <v>51</v>
      </c>
      <c r="G75" s="3" t="s">
        <v>18</v>
      </c>
      <c r="H75" s="3" t="s">
        <v>22</v>
      </c>
      <c r="I75" s="3" t="s">
        <v>23</v>
      </c>
      <c r="J75" s="3" t="s">
        <v>30</v>
      </c>
      <c r="K75" s="3">
        <v>105</v>
      </c>
      <c r="L75" s="184">
        <v>1</v>
      </c>
      <c r="M75" s="187">
        <v>5000</v>
      </c>
      <c r="N75" s="13"/>
      <c r="O75" s="188" t="s">
        <v>19</v>
      </c>
      <c r="P75" s="207" t="s">
        <v>27</v>
      </c>
    </row>
    <row r="76" spans="1:16" ht="12.75" x14ac:dyDescent="0.25">
      <c r="A76" s="7">
        <v>75</v>
      </c>
      <c r="B76" s="3" t="s">
        <v>27</v>
      </c>
      <c r="C76" s="12" t="s">
        <v>107</v>
      </c>
      <c r="D76" s="13" t="s">
        <v>111</v>
      </c>
      <c r="E76" s="56" t="s">
        <v>733</v>
      </c>
      <c r="F76" s="13">
        <v>75</v>
      </c>
      <c r="G76" s="3" t="s">
        <v>18</v>
      </c>
      <c r="H76" s="3" t="s">
        <v>22</v>
      </c>
      <c r="I76" s="3" t="s">
        <v>23</v>
      </c>
      <c r="J76" s="3" t="s">
        <v>30</v>
      </c>
      <c r="K76" s="3">
        <v>90</v>
      </c>
      <c r="L76" s="184">
        <v>1</v>
      </c>
      <c r="M76" s="187">
        <v>3500</v>
      </c>
      <c r="N76" s="13"/>
      <c r="O76" s="188" t="s">
        <v>19</v>
      </c>
      <c r="P76" s="207" t="s">
        <v>27</v>
      </c>
    </row>
    <row r="77" spans="1:16" ht="12.75" x14ac:dyDescent="0.25">
      <c r="A77" s="7">
        <v>76</v>
      </c>
      <c r="B77" s="3" t="s">
        <v>27</v>
      </c>
      <c r="C77" s="12" t="s">
        <v>619</v>
      </c>
      <c r="D77" s="13" t="s">
        <v>622</v>
      </c>
      <c r="E77" s="56" t="s">
        <v>733</v>
      </c>
      <c r="F77" s="13">
        <v>10</v>
      </c>
      <c r="G77" s="3" t="s">
        <v>18</v>
      </c>
      <c r="H77" s="3" t="s">
        <v>22</v>
      </c>
      <c r="I77" s="3" t="s">
        <v>23</v>
      </c>
      <c r="J77" s="3" t="s">
        <v>30</v>
      </c>
      <c r="K77" s="3">
        <v>90</v>
      </c>
      <c r="L77" s="184">
        <v>1</v>
      </c>
      <c r="M77" s="187">
        <v>4000</v>
      </c>
      <c r="N77" s="13"/>
      <c r="O77" s="188" t="s">
        <v>19</v>
      </c>
      <c r="P77" s="207" t="s">
        <v>27</v>
      </c>
    </row>
    <row r="78" spans="1:16" ht="25.5" x14ac:dyDescent="0.25">
      <c r="A78" s="7">
        <v>77</v>
      </c>
      <c r="B78" s="3" t="s">
        <v>27</v>
      </c>
      <c r="C78" s="12" t="s">
        <v>620</v>
      </c>
      <c r="D78" s="13" t="s">
        <v>624</v>
      </c>
      <c r="E78" s="56" t="s">
        <v>733</v>
      </c>
      <c r="F78" s="13">
        <v>68</v>
      </c>
      <c r="G78" s="3" t="s">
        <v>18</v>
      </c>
      <c r="H78" s="3" t="s">
        <v>22</v>
      </c>
      <c r="I78" s="3" t="s">
        <v>23</v>
      </c>
      <c r="J78" s="3" t="s">
        <v>30</v>
      </c>
      <c r="K78" s="3">
        <v>120</v>
      </c>
      <c r="L78" s="184">
        <v>1</v>
      </c>
      <c r="M78" s="187">
        <v>3000</v>
      </c>
      <c r="N78" s="13"/>
      <c r="O78" s="188" t="s">
        <v>19</v>
      </c>
      <c r="P78" s="207" t="s">
        <v>27</v>
      </c>
    </row>
    <row r="79" spans="1:16" ht="12.75" x14ac:dyDescent="0.25">
      <c r="A79" s="7">
        <v>78</v>
      </c>
      <c r="B79" s="3" t="s">
        <v>27</v>
      </c>
      <c r="C79" s="12" t="s">
        <v>621</v>
      </c>
      <c r="D79" s="13" t="s">
        <v>623</v>
      </c>
      <c r="E79" s="56" t="s">
        <v>733</v>
      </c>
      <c r="F79" s="13">
        <v>68</v>
      </c>
      <c r="G79" s="3" t="s">
        <v>18</v>
      </c>
      <c r="H79" s="3" t="s">
        <v>22</v>
      </c>
      <c r="I79" s="3" t="s">
        <v>23</v>
      </c>
      <c r="J79" s="3" t="s">
        <v>30</v>
      </c>
      <c r="K79" s="3">
        <v>100</v>
      </c>
      <c r="L79" s="184">
        <v>1</v>
      </c>
      <c r="M79" s="187">
        <v>2500</v>
      </c>
      <c r="N79" s="13"/>
      <c r="O79" s="188" t="s">
        <v>19</v>
      </c>
      <c r="P79" s="207" t="s">
        <v>27</v>
      </c>
    </row>
    <row r="80" spans="1:16" ht="12.75" x14ac:dyDescent="0.25">
      <c r="A80" s="7">
        <v>79</v>
      </c>
      <c r="B80" s="3" t="s">
        <v>27</v>
      </c>
      <c r="C80" s="12" t="s">
        <v>286</v>
      </c>
      <c r="D80" s="13" t="s">
        <v>287</v>
      </c>
      <c r="E80" s="13" t="s">
        <v>288</v>
      </c>
      <c r="F80" s="13">
        <v>75</v>
      </c>
      <c r="G80" s="3" t="s">
        <v>33</v>
      </c>
      <c r="H80" s="3" t="s">
        <v>492</v>
      </c>
      <c r="I80" s="3" t="s">
        <v>476</v>
      </c>
      <c r="J80" s="3" t="s">
        <v>54</v>
      </c>
      <c r="K80" s="3">
        <v>26</v>
      </c>
      <c r="L80" s="3">
        <v>22</v>
      </c>
      <c r="M80" s="187">
        <v>60000</v>
      </c>
      <c r="N80" s="13" t="s">
        <v>289</v>
      </c>
      <c r="O80" s="188" t="s">
        <v>19</v>
      </c>
      <c r="P80" s="207" t="s">
        <v>27</v>
      </c>
    </row>
    <row r="81" spans="1:17" s="33" customFormat="1" ht="12.75" x14ac:dyDescent="0.25">
      <c r="A81" s="7">
        <v>80</v>
      </c>
      <c r="B81" s="3" t="s">
        <v>27</v>
      </c>
      <c r="C81" s="12" t="s">
        <v>388</v>
      </c>
      <c r="D81" s="13" t="s">
        <v>389</v>
      </c>
      <c r="E81" s="13" t="s">
        <v>390</v>
      </c>
      <c r="F81" s="13">
        <v>75</v>
      </c>
      <c r="G81" s="3" t="s">
        <v>33</v>
      </c>
      <c r="H81" s="3" t="s">
        <v>492</v>
      </c>
      <c r="I81" s="3" t="s">
        <v>477</v>
      </c>
      <c r="J81" s="3" t="s">
        <v>54</v>
      </c>
      <c r="K81" s="3">
        <v>26</v>
      </c>
      <c r="L81" s="184">
        <v>1</v>
      </c>
      <c r="M81" s="187">
        <v>45000</v>
      </c>
      <c r="N81" s="13"/>
      <c r="O81" s="7" t="s">
        <v>19</v>
      </c>
      <c r="P81" s="207" t="s">
        <v>27</v>
      </c>
      <c r="Q81" s="16"/>
    </row>
    <row r="82" spans="1:17" ht="12.75" x14ac:dyDescent="0.25">
      <c r="A82" s="7">
        <v>81</v>
      </c>
      <c r="B82" s="3" t="s">
        <v>27</v>
      </c>
      <c r="C82" s="12" t="s">
        <v>244</v>
      </c>
      <c r="D82" s="13" t="s">
        <v>251</v>
      </c>
      <c r="E82" s="13" t="s">
        <v>256</v>
      </c>
      <c r="F82" s="13">
        <v>75</v>
      </c>
      <c r="G82" s="3" t="s">
        <v>33</v>
      </c>
      <c r="H82" s="3" t="s">
        <v>127</v>
      </c>
      <c r="I82" s="3" t="s">
        <v>282</v>
      </c>
      <c r="J82" s="3" t="s">
        <v>54</v>
      </c>
      <c r="K82" s="3">
        <v>3</v>
      </c>
      <c r="L82" s="3">
        <v>10</v>
      </c>
      <c r="M82" s="187">
        <v>5000</v>
      </c>
      <c r="N82" s="7" t="s">
        <v>263</v>
      </c>
      <c r="O82" s="188" t="s">
        <v>19</v>
      </c>
      <c r="P82" s="207" t="s">
        <v>27</v>
      </c>
    </row>
    <row r="83" spans="1:17" s="33" customFormat="1" ht="12.75" x14ac:dyDescent="0.25">
      <c r="A83" s="7">
        <v>82</v>
      </c>
      <c r="B83" s="3" t="s">
        <v>27</v>
      </c>
      <c r="C83" s="12" t="s">
        <v>270</v>
      </c>
      <c r="D83" s="13" t="s">
        <v>276</v>
      </c>
      <c r="E83" s="13" t="s">
        <v>281</v>
      </c>
      <c r="F83" s="13">
        <v>88</v>
      </c>
      <c r="G83" s="3" t="s">
        <v>33</v>
      </c>
      <c r="H83" s="3" t="s">
        <v>127</v>
      </c>
      <c r="I83" s="3" t="s">
        <v>282</v>
      </c>
      <c r="J83" s="3" t="s">
        <v>54</v>
      </c>
      <c r="K83" s="3">
        <v>10</v>
      </c>
      <c r="L83" s="3">
        <v>8</v>
      </c>
      <c r="M83" s="187">
        <v>20000</v>
      </c>
      <c r="N83" s="13" t="s">
        <v>135</v>
      </c>
      <c r="O83" s="188" t="s">
        <v>19</v>
      </c>
      <c r="P83" s="207" t="s">
        <v>27</v>
      </c>
      <c r="Q83" s="16"/>
    </row>
    <row r="84" spans="1:17" ht="12.75" x14ac:dyDescent="0.25">
      <c r="A84" s="7">
        <v>83</v>
      </c>
      <c r="B84" s="3" t="s">
        <v>27</v>
      </c>
      <c r="C84" s="12" t="s">
        <v>467</v>
      </c>
      <c r="D84" s="13" t="s">
        <v>468</v>
      </c>
      <c r="E84" s="13" t="s">
        <v>469</v>
      </c>
      <c r="F84" s="13">
        <v>67</v>
      </c>
      <c r="G84" s="3" t="s">
        <v>33</v>
      </c>
      <c r="H84" s="3" t="s">
        <v>127</v>
      </c>
      <c r="I84" s="3" t="s">
        <v>282</v>
      </c>
      <c r="J84" s="3" t="s">
        <v>54</v>
      </c>
      <c r="K84" s="3">
        <v>4</v>
      </c>
      <c r="L84" s="3">
        <v>12</v>
      </c>
      <c r="M84" s="187">
        <v>20000</v>
      </c>
      <c r="N84" s="13" t="s">
        <v>135</v>
      </c>
      <c r="O84" s="188" t="s">
        <v>19</v>
      </c>
      <c r="P84" s="207" t="s">
        <v>27</v>
      </c>
    </row>
    <row r="85" spans="1:17" ht="25.5" x14ac:dyDescent="0.25">
      <c r="A85" s="7">
        <v>84</v>
      </c>
      <c r="B85" s="3" t="s">
        <v>27</v>
      </c>
      <c r="C85" s="12" t="s">
        <v>457</v>
      </c>
      <c r="D85" s="13" t="s">
        <v>462</v>
      </c>
      <c r="E85" s="13" t="s">
        <v>385</v>
      </c>
      <c r="F85" s="13">
        <v>57</v>
      </c>
      <c r="G85" s="3" t="s">
        <v>33</v>
      </c>
      <c r="H85" s="3" t="s">
        <v>127</v>
      </c>
      <c r="I85" s="3" t="s">
        <v>128</v>
      </c>
      <c r="J85" s="3" t="s">
        <v>54</v>
      </c>
      <c r="K85" s="3" t="s">
        <v>626</v>
      </c>
      <c r="L85" s="184">
        <v>1</v>
      </c>
      <c r="M85" s="187">
        <v>35000</v>
      </c>
      <c r="N85" s="13" t="s">
        <v>138</v>
      </c>
      <c r="O85" s="188" t="s">
        <v>19</v>
      </c>
      <c r="P85" s="207" t="s">
        <v>27</v>
      </c>
    </row>
    <row r="86" spans="1:17" ht="12.75" x14ac:dyDescent="0.25">
      <c r="A86" s="7">
        <v>85</v>
      </c>
      <c r="B86" s="3" t="s">
        <v>27</v>
      </c>
      <c r="C86" s="12" t="s">
        <v>382</v>
      </c>
      <c r="D86" s="13" t="s">
        <v>383</v>
      </c>
      <c r="E86" s="13" t="s">
        <v>385</v>
      </c>
      <c r="F86" s="13">
        <v>57</v>
      </c>
      <c r="G86" s="3" t="s">
        <v>33</v>
      </c>
      <c r="H86" s="3" t="s">
        <v>127</v>
      </c>
      <c r="I86" s="3" t="s">
        <v>128</v>
      </c>
      <c r="J86" s="3" t="s">
        <v>54</v>
      </c>
      <c r="K86" s="3">
        <v>105</v>
      </c>
      <c r="L86" s="184">
        <v>1</v>
      </c>
      <c r="M86" s="187">
        <v>40000</v>
      </c>
      <c r="N86" s="13"/>
      <c r="O86" s="188" t="s">
        <v>19</v>
      </c>
      <c r="P86" s="207" t="s">
        <v>27</v>
      </c>
    </row>
    <row r="87" spans="1:17" ht="12.75" x14ac:dyDescent="0.25">
      <c r="A87" s="7">
        <v>86</v>
      </c>
      <c r="B87" s="3" t="s">
        <v>27</v>
      </c>
      <c r="C87" s="12" t="s">
        <v>246</v>
      </c>
      <c r="D87" s="13" t="s">
        <v>253</v>
      </c>
      <c r="E87" s="13" t="s">
        <v>258</v>
      </c>
      <c r="F87" s="13">
        <v>75</v>
      </c>
      <c r="G87" s="3" t="s">
        <v>33</v>
      </c>
      <c r="H87" s="3" t="s">
        <v>127</v>
      </c>
      <c r="I87" s="3" t="s">
        <v>128</v>
      </c>
      <c r="J87" s="3" t="s">
        <v>54</v>
      </c>
      <c r="K87" s="3">
        <v>90</v>
      </c>
      <c r="L87" s="184">
        <v>1</v>
      </c>
      <c r="M87" s="187">
        <v>20000</v>
      </c>
      <c r="N87" s="7" t="s">
        <v>265</v>
      </c>
      <c r="O87" s="188" t="s">
        <v>19</v>
      </c>
      <c r="P87" s="207" t="s">
        <v>27</v>
      </c>
    </row>
    <row r="88" spans="1:17" s="33" customFormat="1" ht="26.1" customHeight="1" x14ac:dyDescent="0.25">
      <c r="A88" s="7">
        <v>87</v>
      </c>
      <c r="B88" s="3" t="s">
        <v>27</v>
      </c>
      <c r="C88" s="42" t="s">
        <v>541</v>
      </c>
      <c r="D88" s="43" t="s">
        <v>272</v>
      </c>
      <c r="E88" s="43" t="s">
        <v>278</v>
      </c>
      <c r="F88" s="43">
        <v>67</v>
      </c>
      <c r="G88" s="3" t="s">
        <v>33</v>
      </c>
      <c r="H88" s="3" t="s">
        <v>127</v>
      </c>
      <c r="I88" s="3" t="s">
        <v>128</v>
      </c>
      <c r="J88" s="3" t="s">
        <v>54</v>
      </c>
      <c r="K88" s="3">
        <v>52</v>
      </c>
      <c r="L88" s="184">
        <v>1</v>
      </c>
      <c r="M88" s="187">
        <v>30000</v>
      </c>
      <c r="N88" s="13" t="s">
        <v>261</v>
      </c>
      <c r="O88" s="7" t="s">
        <v>19</v>
      </c>
      <c r="P88" s="207" t="s">
        <v>27</v>
      </c>
      <c r="Q88" s="16"/>
    </row>
    <row r="89" spans="1:17" ht="12.75" x14ac:dyDescent="0.25">
      <c r="A89" s="7">
        <v>88</v>
      </c>
      <c r="B89" s="3" t="s">
        <v>27</v>
      </c>
      <c r="C89" s="46" t="s">
        <v>475</v>
      </c>
      <c r="D89" s="47" t="s">
        <v>487</v>
      </c>
      <c r="E89" s="47" t="s">
        <v>278</v>
      </c>
      <c r="F89" s="47"/>
      <c r="G89" s="23" t="s">
        <v>33</v>
      </c>
      <c r="H89" s="23" t="s">
        <v>127</v>
      </c>
      <c r="I89" s="23" t="s">
        <v>128</v>
      </c>
      <c r="J89" s="23" t="s">
        <v>54</v>
      </c>
      <c r="K89" s="23">
        <v>52</v>
      </c>
      <c r="L89" s="184">
        <v>1</v>
      </c>
      <c r="M89" s="197">
        <v>12000</v>
      </c>
      <c r="N89" s="22"/>
      <c r="O89" s="198" t="s">
        <v>19</v>
      </c>
      <c r="P89" s="207" t="s">
        <v>27</v>
      </c>
      <c r="Q89" s="33" t="s">
        <v>490</v>
      </c>
    </row>
    <row r="90" spans="1:17" ht="12.75" x14ac:dyDescent="0.25">
      <c r="A90" s="7">
        <v>89</v>
      </c>
      <c r="B90" s="3" t="s">
        <v>27</v>
      </c>
      <c r="C90" s="42" t="s">
        <v>240</v>
      </c>
      <c r="D90" s="43" t="s">
        <v>248</v>
      </c>
      <c r="E90" s="43" t="s">
        <v>94</v>
      </c>
      <c r="F90" s="43">
        <v>88</v>
      </c>
      <c r="G90" s="3" t="s">
        <v>33</v>
      </c>
      <c r="H90" s="3" t="s">
        <v>127</v>
      </c>
      <c r="I90" s="3" t="s">
        <v>128</v>
      </c>
      <c r="J90" s="3" t="s">
        <v>54</v>
      </c>
      <c r="K90" s="3">
        <v>90</v>
      </c>
      <c r="L90" s="184">
        <v>1</v>
      </c>
      <c r="M90" s="187">
        <v>30000</v>
      </c>
      <c r="N90" s="7" t="s">
        <v>260</v>
      </c>
      <c r="O90" s="7" t="s">
        <v>19</v>
      </c>
      <c r="P90" s="207" t="s">
        <v>27</v>
      </c>
    </row>
    <row r="91" spans="1:17" ht="12.75" x14ac:dyDescent="0.25">
      <c r="A91" s="7">
        <v>90</v>
      </c>
      <c r="B91" s="3" t="s">
        <v>27</v>
      </c>
      <c r="C91" s="46" t="s">
        <v>448</v>
      </c>
      <c r="D91" s="47" t="s">
        <v>451</v>
      </c>
      <c r="E91" s="47" t="s">
        <v>279</v>
      </c>
      <c r="F91" s="47">
        <v>67</v>
      </c>
      <c r="G91" s="23" t="s">
        <v>33</v>
      </c>
      <c r="H91" s="23" t="s">
        <v>127</v>
      </c>
      <c r="I91" s="23" t="s">
        <v>128</v>
      </c>
      <c r="J91" s="23" t="s">
        <v>54</v>
      </c>
      <c r="K91" s="23">
        <v>52</v>
      </c>
      <c r="L91" s="184">
        <v>1</v>
      </c>
      <c r="M91" s="195">
        <v>34000</v>
      </c>
      <c r="N91" s="22" t="s">
        <v>261</v>
      </c>
      <c r="O91" s="196" t="s">
        <v>19</v>
      </c>
      <c r="P91" s="207" t="s">
        <v>27</v>
      </c>
      <c r="Q91" s="17" t="s">
        <v>548</v>
      </c>
    </row>
    <row r="92" spans="1:17" ht="12.75" x14ac:dyDescent="0.25">
      <c r="A92" s="7">
        <v>91</v>
      </c>
      <c r="B92" s="3" t="s">
        <v>27</v>
      </c>
      <c r="C92" s="12" t="s">
        <v>386</v>
      </c>
      <c r="D92" s="13" t="s">
        <v>387</v>
      </c>
      <c r="E92" s="13" t="s">
        <v>278</v>
      </c>
      <c r="F92" s="13">
        <v>67</v>
      </c>
      <c r="G92" s="3" t="s">
        <v>33</v>
      </c>
      <c r="H92" s="3" t="s">
        <v>127</v>
      </c>
      <c r="I92" s="3" t="s">
        <v>128</v>
      </c>
      <c r="J92" s="3" t="s">
        <v>54</v>
      </c>
      <c r="K92" s="3">
        <v>52</v>
      </c>
      <c r="L92" s="184">
        <v>1</v>
      </c>
      <c r="M92" s="187">
        <v>15000</v>
      </c>
      <c r="N92" s="13"/>
      <c r="O92" s="188" t="s">
        <v>19</v>
      </c>
      <c r="P92" s="207" t="s">
        <v>27</v>
      </c>
    </row>
    <row r="93" spans="1:17" ht="25.5" x14ac:dyDescent="0.25">
      <c r="A93" s="7">
        <v>92</v>
      </c>
      <c r="B93" s="3" t="s">
        <v>27</v>
      </c>
      <c r="C93" s="12" t="s">
        <v>267</v>
      </c>
      <c r="D93" s="13" t="s">
        <v>273</v>
      </c>
      <c r="E93" s="13" t="s">
        <v>279</v>
      </c>
      <c r="F93" s="13">
        <v>67</v>
      </c>
      <c r="G93" s="3" t="s">
        <v>33</v>
      </c>
      <c r="H93" s="3" t="s">
        <v>127</v>
      </c>
      <c r="I93" s="3" t="s">
        <v>128</v>
      </c>
      <c r="J93" s="3" t="s">
        <v>54</v>
      </c>
      <c r="K93" s="3">
        <v>52</v>
      </c>
      <c r="L93" s="184">
        <v>1</v>
      </c>
      <c r="M93" s="187">
        <v>25000</v>
      </c>
      <c r="N93" s="13" t="s">
        <v>284</v>
      </c>
      <c r="O93" s="188" t="s">
        <v>19</v>
      </c>
      <c r="P93" s="207" t="s">
        <v>27</v>
      </c>
    </row>
    <row r="94" spans="1:17" ht="12.75" x14ac:dyDescent="0.25">
      <c r="A94" s="7">
        <v>93</v>
      </c>
      <c r="B94" s="3" t="s">
        <v>27</v>
      </c>
      <c r="C94" s="12" t="s">
        <v>268</v>
      </c>
      <c r="D94" s="13" t="s">
        <v>274</v>
      </c>
      <c r="E94" s="13" t="s">
        <v>280</v>
      </c>
      <c r="F94" s="13">
        <v>57</v>
      </c>
      <c r="G94" s="3" t="s">
        <v>33</v>
      </c>
      <c r="H94" s="3" t="s">
        <v>127</v>
      </c>
      <c r="I94" s="3" t="s">
        <v>128</v>
      </c>
      <c r="J94" s="3" t="s">
        <v>54</v>
      </c>
      <c r="K94" s="3">
        <v>52</v>
      </c>
      <c r="L94" s="184">
        <v>1</v>
      </c>
      <c r="M94" s="187">
        <v>26000</v>
      </c>
      <c r="N94" s="13" t="s">
        <v>261</v>
      </c>
      <c r="O94" s="188" t="s">
        <v>19</v>
      </c>
      <c r="P94" s="207" t="s">
        <v>27</v>
      </c>
    </row>
    <row r="95" spans="1:17" ht="25.5" x14ac:dyDescent="0.25">
      <c r="A95" s="7">
        <v>94</v>
      </c>
      <c r="B95" s="3" t="s">
        <v>27</v>
      </c>
      <c r="C95" s="42" t="s">
        <v>372</v>
      </c>
      <c r="D95" s="43" t="s">
        <v>376</v>
      </c>
      <c r="E95" s="43" t="s">
        <v>279</v>
      </c>
      <c r="F95" s="43">
        <v>67</v>
      </c>
      <c r="G95" s="3" t="s">
        <v>33</v>
      </c>
      <c r="H95" s="3" t="s">
        <v>127</v>
      </c>
      <c r="I95" s="3" t="s">
        <v>128</v>
      </c>
      <c r="J95" s="3" t="s">
        <v>54</v>
      </c>
      <c r="K95" s="3">
        <v>52</v>
      </c>
      <c r="L95" s="184">
        <v>1</v>
      </c>
      <c r="M95" s="187">
        <v>20000</v>
      </c>
      <c r="N95" s="13"/>
      <c r="O95" s="188" t="s">
        <v>19</v>
      </c>
      <c r="P95" s="207" t="s">
        <v>27</v>
      </c>
    </row>
    <row r="96" spans="1:17" ht="25.5" x14ac:dyDescent="0.25">
      <c r="A96" s="7">
        <v>95</v>
      </c>
      <c r="B96" s="3" t="s">
        <v>27</v>
      </c>
      <c r="C96" s="46" t="s">
        <v>242</v>
      </c>
      <c r="D96" s="47" t="s">
        <v>126</v>
      </c>
      <c r="E96" s="47" t="s">
        <v>132</v>
      </c>
      <c r="F96" s="47">
        <v>88</v>
      </c>
      <c r="G96" s="23" t="s">
        <v>33</v>
      </c>
      <c r="H96" s="23" t="s">
        <v>127</v>
      </c>
      <c r="I96" s="23" t="s">
        <v>128</v>
      </c>
      <c r="J96" s="23" t="s">
        <v>54</v>
      </c>
      <c r="K96" s="23">
        <v>52</v>
      </c>
      <c r="L96" s="184">
        <v>1</v>
      </c>
      <c r="M96" s="195">
        <v>41000</v>
      </c>
      <c r="N96" s="199" t="s">
        <v>262</v>
      </c>
      <c r="O96" s="198" t="s">
        <v>19</v>
      </c>
      <c r="P96" s="207" t="s">
        <v>27</v>
      </c>
      <c r="Q96" s="17" t="s">
        <v>629</v>
      </c>
    </row>
    <row r="97" spans="1:17" ht="12.75" x14ac:dyDescent="0.25">
      <c r="A97" s="7">
        <v>96</v>
      </c>
      <c r="B97" s="3" t="s">
        <v>27</v>
      </c>
      <c r="C97" s="42" t="s">
        <v>239</v>
      </c>
      <c r="D97" s="43" t="s">
        <v>247</v>
      </c>
      <c r="E97" s="43" t="s">
        <v>254</v>
      </c>
      <c r="F97" s="43">
        <v>75</v>
      </c>
      <c r="G97" s="3" t="s">
        <v>33</v>
      </c>
      <c r="H97" s="3" t="s">
        <v>127</v>
      </c>
      <c r="I97" s="3" t="s">
        <v>128</v>
      </c>
      <c r="J97" s="3" t="s">
        <v>54</v>
      </c>
      <c r="K97" s="3">
        <v>90</v>
      </c>
      <c r="L97" s="184">
        <v>1</v>
      </c>
      <c r="M97" s="187">
        <v>15000</v>
      </c>
      <c r="N97" s="7" t="s">
        <v>259</v>
      </c>
      <c r="O97" s="7" t="s">
        <v>19</v>
      </c>
      <c r="P97" s="207" t="s">
        <v>27</v>
      </c>
    </row>
    <row r="98" spans="1:17" ht="12.75" x14ac:dyDescent="0.25">
      <c r="A98" s="7">
        <v>97</v>
      </c>
      <c r="B98" s="3" t="s">
        <v>27</v>
      </c>
      <c r="C98" s="42" t="s">
        <v>454</v>
      </c>
      <c r="D98" s="43" t="s">
        <v>459</v>
      </c>
      <c r="E98" s="43" t="s">
        <v>278</v>
      </c>
      <c r="F98" s="43">
        <v>67</v>
      </c>
      <c r="G98" s="3" t="s">
        <v>33</v>
      </c>
      <c r="H98" s="3" t="s">
        <v>127</v>
      </c>
      <c r="I98" s="3" t="s">
        <v>128</v>
      </c>
      <c r="J98" s="3" t="s">
        <v>54</v>
      </c>
      <c r="K98" s="3">
        <v>52</v>
      </c>
      <c r="L98" s="184">
        <v>1</v>
      </c>
      <c r="M98" s="187">
        <v>20000</v>
      </c>
      <c r="N98" s="13" t="s">
        <v>466</v>
      </c>
      <c r="O98" s="188" t="s">
        <v>19</v>
      </c>
      <c r="P98" s="207" t="s">
        <v>27</v>
      </c>
    </row>
    <row r="99" spans="1:17" ht="25.5" x14ac:dyDescent="0.25">
      <c r="A99" s="7">
        <v>98</v>
      </c>
      <c r="B99" s="3" t="s">
        <v>27</v>
      </c>
      <c r="C99" s="42" t="s">
        <v>449</v>
      </c>
      <c r="D99" s="43" t="s">
        <v>453</v>
      </c>
      <c r="E99" s="43" t="s">
        <v>279</v>
      </c>
      <c r="F99" s="43">
        <v>67</v>
      </c>
      <c r="G99" s="3" t="s">
        <v>33</v>
      </c>
      <c r="H99" s="3" t="s">
        <v>127</v>
      </c>
      <c r="I99" s="3" t="s">
        <v>128</v>
      </c>
      <c r="J99" s="3" t="s">
        <v>54</v>
      </c>
      <c r="K99" s="3">
        <v>52</v>
      </c>
      <c r="L99" s="184">
        <v>1</v>
      </c>
      <c r="M99" s="187">
        <v>20000</v>
      </c>
      <c r="N99" s="13" t="s">
        <v>465</v>
      </c>
      <c r="O99" s="188" t="s">
        <v>19</v>
      </c>
      <c r="P99" s="207" t="s">
        <v>27</v>
      </c>
    </row>
    <row r="100" spans="1:17" ht="12.75" x14ac:dyDescent="0.25">
      <c r="A100" s="7">
        <v>99</v>
      </c>
      <c r="B100" s="3" t="s">
        <v>27</v>
      </c>
      <c r="C100" s="42" t="s">
        <v>455</v>
      </c>
      <c r="D100" s="43" t="s">
        <v>460</v>
      </c>
      <c r="E100" s="43" t="s">
        <v>385</v>
      </c>
      <c r="F100" s="43">
        <v>57</v>
      </c>
      <c r="G100" s="3" t="s">
        <v>33</v>
      </c>
      <c r="H100" s="3" t="s">
        <v>127</v>
      </c>
      <c r="I100" s="3" t="s">
        <v>128</v>
      </c>
      <c r="J100" s="3" t="s">
        <v>54</v>
      </c>
      <c r="K100" s="3">
        <v>52</v>
      </c>
      <c r="L100" s="184">
        <v>1</v>
      </c>
      <c r="M100" s="187">
        <v>30000</v>
      </c>
      <c r="N100" s="13" t="s">
        <v>261</v>
      </c>
      <c r="O100" s="188" t="s">
        <v>19</v>
      </c>
      <c r="P100" s="207" t="s">
        <v>27</v>
      </c>
    </row>
    <row r="101" spans="1:17" ht="12.75" x14ac:dyDescent="0.25">
      <c r="A101" s="7">
        <v>100</v>
      </c>
      <c r="B101" s="3" t="s">
        <v>27</v>
      </c>
      <c r="C101" s="42" t="s">
        <v>241</v>
      </c>
      <c r="D101" s="43" t="s">
        <v>249</v>
      </c>
      <c r="E101" s="43" t="s">
        <v>255</v>
      </c>
      <c r="F101" s="43">
        <v>75</v>
      </c>
      <c r="G101" s="3" t="s">
        <v>33</v>
      </c>
      <c r="H101" s="3" t="s">
        <v>127</v>
      </c>
      <c r="I101" s="3" t="s">
        <v>128</v>
      </c>
      <c r="J101" s="3" t="s">
        <v>54</v>
      </c>
      <c r="K101" s="3">
        <v>52</v>
      </c>
      <c r="L101" s="184">
        <v>1</v>
      </c>
      <c r="M101" s="187">
        <v>30000</v>
      </c>
      <c r="N101" s="7" t="s">
        <v>261</v>
      </c>
      <c r="O101" s="188" t="s">
        <v>19</v>
      </c>
      <c r="P101" s="207" t="s">
        <v>27</v>
      </c>
    </row>
    <row r="102" spans="1:17" ht="12.75" x14ac:dyDescent="0.25">
      <c r="A102" s="7">
        <v>101</v>
      </c>
      <c r="B102" s="3" t="s">
        <v>27</v>
      </c>
      <c r="C102" s="42" t="s">
        <v>375</v>
      </c>
      <c r="D102" s="43" t="s">
        <v>378</v>
      </c>
      <c r="E102" s="43" t="s">
        <v>310</v>
      </c>
      <c r="F102" s="43">
        <v>67</v>
      </c>
      <c r="G102" s="3" t="s">
        <v>33</v>
      </c>
      <c r="H102" s="3" t="s">
        <v>127</v>
      </c>
      <c r="I102" s="3" t="s">
        <v>128</v>
      </c>
      <c r="J102" s="3" t="s">
        <v>54</v>
      </c>
      <c r="K102" s="3">
        <v>90</v>
      </c>
      <c r="L102" s="184">
        <v>1</v>
      </c>
      <c r="M102" s="187">
        <v>60000</v>
      </c>
      <c r="N102" s="13"/>
      <c r="O102" s="188" t="s">
        <v>19</v>
      </c>
      <c r="P102" s="207" t="s">
        <v>27</v>
      </c>
    </row>
    <row r="103" spans="1:17" ht="12.75" x14ac:dyDescent="0.25">
      <c r="A103" s="7">
        <v>102</v>
      </c>
      <c r="B103" s="3" t="s">
        <v>27</v>
      </c>
      <c r="C103" s="42" t="s">
        <v>269</v>
      </c>
      <c r="D103" s="43" t="s">
        <v>275</v>
      </c>
      <c r="E103" s="43" t="s">
        <v>192</v>
      </c>
      <c r="F103" s="43">
        <v>67</v>
      </c>
      <c r="G103" s="3" t="s">
        <v>33</v>
      </c>
      <c r="H103" s="3" t="s">
        <v>127</v>
      </c>
      <c r="I103" s="3" t="s">
        <v>128</v>
      </c>
      <c r="J103" s="3" t="s">
        <v>54</v>
      </c>
      <c r="K103" s="3">
        <v>52</v>
      </c>
      <c r="L103" s="184">
        <v>1</v>
      </c>
      <c r="M103" s="187">
        <v>25000</v>
      </c>
      <c r="N103" s="13" t="s">
        <v>285</v>
      </c>
      <c r="O103" s="188" t="s">
        <v>19</v>
      </c>
      <c r="P103" s="207" t="s">
        <v>27</v>
      </c>
    </row>
    <row r="104" spans="1:17" ht="12.75" x14ac:dyDescent="0.25">
      <c r="A104" s="7">
        <v>103</v>
      </c>
      <c r="B104" s="3" t="s">
        <v>27</v>
      </c>
      <c r="C104" s="42" t="s">
        <v>381</v>
      </c>
      <c r="D104" s="43" t="s">
        <v>384</v>
      </c>
      <c r="E104" s="43" t="s">
        <v>94</v>
      </c>
      <c r="F104" s="43">
        <v>88</v>
      </c>
      <c r="G104" s="3" t="s">
        <v>33</v>
      </c>
      <c r="H104" s="3" t="s">
        <v>127</v>
      </c>
      <c r="I104" s="3" t="s">
        <v>128</v>
      </c>
      <c r="J104" s="3" t="s">
        <v>54</v>
      </c>
      <c r="K104" s="3">
        <v>52</v>
      </c>
      <c r="L104" s="184">
        <v>1</v>
      </c>
      <c r="M104" s="187">
        <v>15000</v>
      </c>
      <c r="N104" s="13"/>
      <c r="O104" s="188" t="s">
        <v>19</v>
      </c>
      <c r="P104" s="207" t="s">
        <v>27</v>
      </c>
    </row>
    <row r="105" spans="1:17" ht="12.75" x14ac:dyDescent="0.25">
      <c r="A105" s="7">
        <v>104</v>
      </c>
      <c r="B105" s="3" t="s">
        <v>27</v>
      </c>
      <c r="C105" s="42" t="s">
        <v>456</v>
      </c>
      <c r="D105" s="43" t="s">
        <v>461</v>
      </c>
      <c r="E105" s="43" t="s">
        <v>94</v>
      </c>
      <c r="F105" s="43">
        <v>88</v>
      </c>
      <c r="G105" s="3" t="s">
        <v>33</v>
      </c>
      <c r="H105" s="3" t="s">
        <v>127</v>
      </c>
      <c r="I105" s="3" t="s">
        <v>128</v>
      </c>
      <c r="J105" s="3" t="s">
        <v>54</v>
      </c>
      <c r="K105" s="3">
        <v>52</v>
      </c>
      <c r="L105" s="184">
        <v>1</v>
      </c>
      <c r="M105" s="187">
        <v>25000</v>
      </c>
      <c r="N105" s="13" t="s">
        <v>285</v>
      </c>
      <c r="O105" s="188" t="s">
        <v>19</v>
      </c>
      <c r="P105" s="207" t="s">
        <v>27</v>
      </c>
    </row>
    <row r="106" spans="1:17" ht="12.75" x14ac:dyDescent="0.25">
      <c r="A106" s="7">
        <v>105</v>
      </c>
      <c r="B106" s="3" t="s">
        <v>27</v>
      </c>
      <c r="C106" s="42" t="s">
        <v>245</v>
      </c>
      <c r="D106" s="43" t="s">
        <v>252</v>
      </c>
      <c r="E106" s="43" t="s">
        <v>257</v>
      </c>
      <c r="F106" s="43">
        <v>67</v>
      </c>
      <c r="G106" s="3" t="s">
        <v>33</v>
      </c>
      <c r="H106" s="3" t="s">
        <v>127</v>
      </c>
      <c r="I106" s="3" t="s">
        <v>128</v>
      </c>
      <c r="J106" s="3" t="s">
        <v>54</v>
      </c>
      <c r="K106" s="3">
        <v>52</v>
      </c>
      <c r="L106" s="184">
        <v>1</v>
      </c>
      <c r="M106" s="187">
        <v>20000</v>
      </c>
      <c r="N106" s="7" t="s">
        <v>264</v>
      </c>
      <c r="O106" s="188" t="s">
        <v>19</v>
      </c>
      <c r="P106" s="207" t="s">
        <v>27</v>
      </c>
    </row>
    <row r="107" spans="1:17" ht="29.45" customHeight="1" x14ac:dyDescent="0.25">
      <c r="A107" s="7">
        <v>106</v>
      </c>
      <c r="B107" s="3" t="s">
        <v>27</v>
      </c>
      <c r="C107" s="42" t="s">
        <v>447</v>
      </c>
      <c r="D107" s="43" t="s">
        <v>450</v>
      </c>
      <c r="E107" s="43" t="s">
        <v>190</v>
      </c>
      <c r="F107" s="43">
        <v>67</v>
      </c>
      <c r="G107" s="3" t="s">
        <v>33</v>
      </c>
      <c r="H107" s="3" t="s">
        <v>127</v>
      </c>
      <c r="I107" s="3" t="s">
        <v>128</v>
      </c>
      <c r="J107" s="3" t="s">
        <v>54</v>
      </c>
      <c r="K107" s="3">
        <v>60</v>
      </c>
      <c r="L107" s="184">
        <v>1</v>
      </c>
      <c r="M107" s="187">
        <v>25000</v>
      </c>
      <c r="N107" s="13" t="s">
        <v>285</v>
      </c>
      <c r="O107" s="188" t="s">
        <v>19</v>
      </c>
      <c r="P107" s="207" t="s">
        <v>27</v>
      </c>
    </row>
    <row r="108" spans="1:17" ht="12.75" x14ac:dyDescent="0.25">
      <c r="A108" s="7">
        <v>107</v>
      </c>
      <c r="B108" s="3" t="s">
        <v>27</v>
      </c>
      <c r="C108" s="42" t="s">
        <v>374</v>
      </c>
      <c r="D108" s="43" t="s">
        <v>377</v>
      </c>
      <c r="E108" s="43" t="s">
        <v>94</v>
      </c>
      <c r="F108" s="43">
        <v>88</v>
      </c>
      <c r="G108" s="3" t="s">
        <v>33</v>
      </c>
      <c r="H108" s="3" t="s">
        <v>127</v>
      </c>
      <c r="I108" s="3" t="s">
        <v>128</v>
      </c>
      <c r="J108" s="3" t="s">
        <v>54</v>
      </c>
      <c r="K108" s="3">
        <v>52</v>
      </c>
      <c r="L108" s="184">
        <v>1</v>
      </c>
      <c r="M108" s="187">
        <v>30000</v>
      </c>
      <c r="N108" s="13"/>
      <c r="O108" s="188" t="s">
        <v>19</v>
      </c>
      <c r="P108" s="207" t="s">
        <v>27</v>
      </c>
    </row>
    <row r="109" spans="1:17" s="33" customFormat="1" ht="12.75" x14ac:dyDescent="0.25">
      <c r="A109" s="7">
        <v>108</v>
      </c>
      <c r="B109" s="3" t="s">
        <v>27</v>
      </c>
      <c r="C109" s="42" t="s">
        <v>243</v>
      </c>
      <c r="D109" s="43" t="s">
        <v>250</v>
      </c>
      <c r="E109" s="43" t="s">
        <v>94</v>
      </c>
      <c r="F109" s="43">
        <v>88</v>
      </c>
      <c r="G109" s="3" t="s">
        <v>33</v>
      </c>
      <c r="H109" s="3" t="s">
        <v>127</v>
      </c>
      <c r="I109" s="3" t="s">
        <v>128</v>
      </c>
      <c r="J109" s="3" t="s">
        <v>54</v>
      </c>
      <c r="K109" s="3">
        <v>90</v>
      </c>
      <c r="L109" s="184">
        <v>1</v>
      </c>
      <c r="M109" s="187">
        <v>35000</v>
      </c>
      <c r="N109" s="7" t="s">
        <v>260</v>
      </c>
      <c r="O109" s="188" t="s">
        <v>19</v>
      </c>
      <c r="P109" s="207" t="s">
        <v>27</v>
      </c>
      <c r="Q109" s="16"/>
    </row>
    <row r="110" spans="1:17" ht="12.75" x14ac:dyDescent="0.25">
      <c r="A110" s="7">
        <v>109</v>
      </c>
      <c r="B110" s="3" t="s">
        <v>27</v>
      </c>
      <c r="C110" s="12" t="s">
        <v>266</v>
      </c>
      <c r="D110" s="13" t="s">
        <v>271</v>
      </c>
      <c r="E110" s="13" t="s">
        <v>277</v>
      </c>
      <c r="F110" s="13">
        <v>67</v>
      </c>
      <c r="G110" s="3" t="s">
        <v>33</v>
      </c>
      <c r="H110" s="3" t="s">
        <v>127</v>
      </c>
      <c r="I110" s="3" t="s">
        <v>128</v>
      </c>
      <c r="J110" s="3" t="s">
        <v>54</v>
      </c>
      <c r="K110" s="3">
        <v>52</v>
      </c>
      <c r="L110" s="184">
        <v>1</v>
      </c>
      <c r="M110" s="187">
        <v>24000</v>
      </c>
      <c r="N110" s="13" t="s">
        <v>283</v>
      </c>
      <c r="O110" s="188" t="s">
        <v>19</v>
      </c>
      <c r="P110" s="207" t="s">
        <v>27</v>
      </c>
    </row>
    <row r="111" spans="1:17" ht="12.75" x14ac:dyDescent="0.25">
      <c r="A111" s="7">
        <v>110</v>
      </c>
      <c r="B111" s="3" t="s">
        <v>27</v>
      </c>
      <c r="C111" s="12" t="s">
        <v>365</v>
      </c>
      <c r="D111" s="13" t="s">
        <v>368</v>
      </c>
      <c r="E111" s="13" t="s">
        <v>190</v>
      </c>
      <c r="F111" s="13">
        <v>67</v>
      </c>
      <c r="G111" s="3" t="s">
        <v>33</v>
      </c>
      <c r="H111" s="3" t="s">
        <v>127</v>
      </c>
      <c r="I111" s="3" t="s">
        <v>128</v>
      </c>
      <c r="J111" s="3" t="s">
        <v>54</v>
      </c>
      <c r="K111" s="3">
        <v>70</v>
      </c>
      <c r="L111" s="184">
        <v>1</v>
      </c>
      <c r="M111" s="187">
        <v>20000</v>
      </c>
      <c r="N111" s="13"/>
      <c r="O111" s="188" t="s">
        <v>19</v>
      </c>
      <c r="P111" s="207" t="s">
        <v>27</v>
      </c>
    </row>
    <row r="112" spans="1:17" ht="12.75" x14ac:dyDescent="0.25">
      <c r="A112" s="7">
        <v>111</v>
      </c>
      <c r="B112" s="3" t="s">
        <v>27</v>
      </c>
      <c r="C112" s="12" t="s">
        <v>298</v>
      </c>
      <c r="D112" s="13" t="s">
        <v>452</v>
      </c>
      <c r="E112" s="13" t="s">
        <v>257</v>
      </c>
      <c r="F112" s="13">
        <v>67</v>
      </c>
      <c r="G112" s="3" t="s">
        <v>33</v>
      </c>
      <c r="H112" s="3" t="s">
        <v>127</v>
      </c>
      <c r="I112" s="3" t="s">
        <v>128</v>
      </c>
      <c r="J112" s="3" t="s">
        <v>54</v>
      </c>
      <c r="K112" s="3">
        <v>52</v>
      </c>
      <c r="L112" s="184">
        <v>1</v>
      </c>
      <c r="M112" s="187">
        <v>20000</v>
      </c>
      <c r="N112" s="13" t="s">
        <v>261</v>
      </c>
      <c r="O112" s="188" t="s">
        <v>19</v>
      </c>
      <c r="P112" s="207" t="s">
        <v>27</v>
      </c>
    </row>
    <row r="113" spans="1:17" s="53" customFormat="1" ht="25.5" x14ac:dyDescent="0.25">
      <c r="A113" s="7">
        <v>112</v>
      </c>
      <c r="B113" s="3" t="s">
        <v>27</v>
      </c>
      <c r="C113" s="12" t="s">
        <v>373</v>
      </c>
      <c r="D113" s="13" t="s">
        <v>183</v>
      </c>
      <c r="E113" s="13" t="s">
        <v>730</v>
      </c>
      <c r="F113" s="13">
        <v>44</v>
      </c>
      <c r="G113" s="3" t="s">
        <v>33</v>
      </c>
      <c r="H113" s="3" t="s">
        <v>127</v>
      </c>
      <c r="I113" s="3" t="s">
        <v>128</v>
      </c>
      <c r="J113" s="3" t="s">
        <v>54</v>
      </c>
      <c r="K113" s="3">
        <v>52</v>
      </c>
      <c r="L113" s="184">
        <v>1</v>
      </c>
      <c r="M113" s="187">
        <v>30000</v>
      </c>
      <c r="N113" s="13"/>
      <c r="O113" s="188" t="s">
        <v>19</v>
      </c>
      <c r="P113" s="207" t="s">
        <v>27</v>
      </c>
      <c r="Q113" s="16"/>
    </row>
    <row r="114" spans="1:17" ht="25.5" customHeight="1" x14ac:dyDescent="0.25">
      <c r="A114" s="7">
        <v>113</v>
      </c>
      <c r="B114" s="3" t="s">
        <v>27</v>
      </c>
      <c r="C114" s="15" t="s">
        <v>129</v>
      </c>
      <c r="D114" s="22" t="s">
        <v>130</v>
      </c>
      <c r="E114" s="22" t="s">
        <v>131</v>
      </c>
      <c r="F114" s="22">
        <v>87</v>
      </c>
      <c r="G114" s="23" t="s">
        <v>33</v>
      </c>
      <c r="H114" s="23" t="s">
        <v>127</v>
      </c>
      <c r="I114" s="23" t="s">
        <v>128</v>
      </c>
      <c r="J114" s="23" t="s">
        <v>54</v>
      </c>
      <c r="K114" s="23">
        <v>52</v>
      </c>
      <c r="L114" s="184">
        <v>1</v>
      </c>
      <c r="M114" s="195">
        <v>5000</v>
      </c>
      <c r="N114" s="22" t="s">
        <v>134</v>
      </c>
      <c r="O114" s="198" t="s">
        <v>19</v>
      </c>
      <c r="P114" s="207" t="s">
        <v>27</v>
      </c>
      <c r="Q114" s="55" t="s">
        <v>549</v>
      </c>
    </row>
    <row r="115" spans="1:17" s="33" customFormat="1" ht="12.75" x14ac:dyDescent="0.25">
      <c r="A115" s="7">
        <v>114</v>
      </c>
      <c r="B115" s="3" t="s">
        <v>27</v>
      </c>
      <c r="C115" s="12" t="s">
        <v>367</v>
      </c>
      <c r="D115" s="13" t="s">
        <v>370</v>
      </c>
      <c r="E115" s="13" t="s">
        <v>190</v>
      </c>
      <c r="F115" s="13">
        <v>67</v>
      </c>
      <c r="G115" s="3" t="s">
        <v>33</v>
      </c>
      <c r="H115" s="3" t="s">
        <v>127</v>
      </c>
      <c r="I115" s="3" t="s">
        <v>128</v>
      </c>
      <c r="J115" s="3" t="s">
        <v>54</v>
      </c>
      <c r="K115" s="3">
        <v>52</v>
      </c>
      <c r="L115" s="184">
        <v>1</v>
      </c>
      <c r="M115" s="187">
        <v>25000</v>
      </c>
      <c r="N115" s="13"/>
      <c r="O115" s="188" t="s">
        <v>19</v>
      </c>
      <c r="P115" s="207" t="s">
        <v>27</v>
      </c>
      <c r="Q115" s="16"/>
    </row>
    <row r="116" spans="1:17" ht="12.75" x14ac:dyDescent="0.25">
      <c r="A116" s="7">
        <v>115</v>
      </c>
      <c r="B116" s="3" t="s">
        <v>27</v>
      </c>
      <c r="C116" s="15" t="s">
        <v>125</v>
      </c>
      <c r="D116" s="22" t="s">
        <v>126</v>
      </c>
      <c r="E116" s="22" t="s">
        <v>132</v>
      </c>
      <c r="F116" s="22">
        <v>88</v>
      </c>
      <c r="G116" s="23" t="s">
        <v>33</v>
      </c>
      <c r="H116" s="23" t="s">
        <v>127</v>
      </c>
      <c r="I116" s="23" t="s">
        <v>128</v>
      </c>
      <c r="J116" s="23" t="s">
        <v>54</v>
      </c>
      <c r="K116" s="23">
        <v>26</v>
      </c>
      <c r="L116" s="184">
        <v>1</v>
      </c>
      <c r="M116" s="195">
        <v>9000</v>
      </c>
      <c r="N116" s="22" t="s">
        <v>135</v>
      </c>
      <c r="O116" s="198" t="s">
        <v>19</v>
      </c>
      <c r="P116" s="207" t="s">
        <v>27</v>
      </c>
      <c r="Q116" s="17" t="s">
        <v>550</v>
      </c>
    </row>
    <row r="117" spans="1:17" ht="12.75" x14ac:dyDescent="0.25">
      <c r="A117" s="7">
        <v>116</v>
      </c>
      <c r="B117" s="3" t="s">
        <v>27</v>
      </c>
      <c r="C117" s="12" t="s">
        <v>366</v>
      </c>
      <c r="D117" s="13" t="s">
        <v>369</v>
      </c>
      <c r="E117" s="13" t="s">
        <v>371</v>
      </c>
      <c r="F117" s="13">
        <v>93</v>
      </c>
      <c r="G117" s="3" t="s">
        <v>33</v>
      </c>
      <c r="H117" s="3" t="s">
        <v>127</v>
      </c>
      <c r="I117" s="3" t="s">
        <v>128</v>
      </c>
      <c r="J117" s="3" t="s">
        <v>54</v>
      </c>
      <c r="K117" s="3">
        <v>52</v>
      </c>
      <c r="L117" s="184">
        <v>1</v>
      </c>
      <c r="M117" s="187">
        <v>22000</v>
      </c>
      <c r="N117" s="13"/>
      <c r="O117" s="188" t="s">
        <v>19</v>
      </c>
      <c r="P117" s="207" t="s">
        <v>27</v>
      </c>
    </row>
    <row r="118" spans="1:17" ht="12.75" x14ac:dyDescent="0.25">
      <c r="A118" s="7">
        <v>117</v>
      </c>
      <c r="B118" s="3" t="s">
        <v>27</v>
      </c>
      <c r="C118" s="12" t="s">
        <v>458</v>
      </c>
      <c r="D118" s="13" t="s">
        <v>463</v>
      </c>
      <c r="E118" s="13" t="s">
        <v>94</v>
      </c>
      <c r="F118" s="13">
        <v>88</v>
      </c>
      <c r="G118" s="3" t="s">
        <v>33</v>
      </c>
      <c r="H118" s="3" t="s">
        <v>127</v>
      </c>
      <c r="I118" s="3" t="s">
        <v>464</v>
      </c>
      <c r="J118" s="3" t="s">
        <v>54</v>
      </c>
      <c r="K118" s="3">
        <v>52</v>
      </c>
      <c r="L118" s="184">
        <v>1</v>
      </c>
      <c r="M118" s="187">
        <v>25000</v>
      </c>
      <c r="N118" s="13" t="s">
        <v>261</v>
      </c>
      <c r="O118" s="188" t="s">
        <v>19</v>
      </c>
      <c r="P118" s="207" t="s">
        <v>27</v>
      </c>
    </row>
    <row r="119" spans="1:17" ht="22.5" x14ac:dyDescent="0.25">
      <c r="A119" s="7">
        <v>118</v>
      </c>
      <c r="B119" s="3" t="s">
        <v>27</v>
      </c>
      <c r="C119" s="15" t="s">
        <v>118</v>
      </c>
      <c r="D119" s="22" t="s">
        <v>119</v>
      </c>
      <c r="E119" s="22" t="s">
        <v>133</v>
      </c>
      <c r="F119" s="22">
        <v>75</v>
      </c>
      <c r="G119" s="23" t="s">
        <v>33</v>
      </c>
      <c r="H119" s="23" t="s">
        <v>34</v>
      </c>
      <c r="I119" s="23" t="s">
        <v>38</v>
      </c>
      <c r="J119" s="23" t="s">
        <v>54</v>
      </c>
      <c r="K119" s="23">
        <v>45</v>
      </c>
      <c r="L119" s="23">
        <v>2</v>
      </c>
      <c r="M119" s="195">
        <v>148000</v>
      </c>
      <c r="N119" s="22" t="s">
        <v>136</v>
      </c>
      <c r="O119" s="198" t="s">
        <v>19</v>
      </c>
      <c r="P119" s="207" t="s">
        <v>27</v>
      </c>
      <c r="Q119" s="17" t="s">
        <v>120</v>
      </c>
    </row>
    <row r="120" spans="1:17" ht="25.5" x14ac:dyDescent="0.25">
      <c r="A120" s="7">
        <v>119</v>
      </c>
      <c r="B120" s="3" t="s">
        <v>27</v>
      </c>
      <c r="C120" s="49" t="s">
        <v>99</v>
      </c>
      <c r="D120" s="50" t="s">
        <v>101</v>
      </c>
      <c r="E120" s="50" t="s">
        <v>104</v>
      </c>
      <c r="F120" s="50">
        <v>93</v>
      </c>
      <c r="G120" s="48" t="s">
        <v>33</v>
      </c>
      <c r="H120" s="48" t="s">
        <v>34</v>
      </c>
      <c r="I120" s="48" t="s">
        <v>38</v>
      </c>
      <c r="J120" s="48" t="s">
        <v>54</v>
      </c>
      <c r="K120" s="48">
        <v>52</v>
      </c>
      <c r="L120" s="48">
        <v>10</v>
      </c>
      <c r="M120" s="200">
        <v>80000</v>
      </c>
      <c r="N120" s="50" t="s">
        <v>134</v>
      </c>
      <c r="O120" s="190" t="s">
        <v>19</v>
      </c>
      <c r="P120" s="207" t="s">
        <v>27</v>
      </c>
      <c r="Q120" s="52" t="s">
        <v>540</v>
      </c>
    </row>
    <row r="121" spans="1:17" ht="12.75" x14ac:dyDescent="0.25">
      <c r="A121" s="7">
        <v>120</v>
      </c>
      <c r="B121" s="3" t="s">
        <v>27</v>
      </c>
      <c r="C121" s="15" t="s">
        <v>61</v>
      </c>
      <c r="D121" s="22" t="s">
        <v>68</v>
      </c>
      <c r="E121" s="22" t="s">
        <v>73</v>
      </c>
      <c r="F121" s="22">
        <v>75</v>
      </c>
      <c r="G121" s="23" t="s">
        <v>33</v>
      </c>
      <c r="H121" s="23" t="s">
        <v>34</v>
      </c>
      <c r="I121" s="23" t="s">
        <v>38</v>
      </c>
      <c r="J121" s="23" t="s">
        <v>54</v>
      </c>
      <c r="K121" s="23">
        <v>52</v>
      </c>
      <c r="L121" s="23">
        <v>6</v>
      </c>
      <c r="M121" s="195">
        <v>240000</v>
      </c>
      <c r="N121" s="22" t="s">
        <v>136</v>
      </c>
      <c r="O121" s="198" t="s">
        <v>19</v>
      </c>
      <c r="P121" s="207" t="s">
        <v>27</v>
      </c>
      <c r="Q121" s="17" t="s">
        <v>479</v>
      </c>
    </row>
    <row r="122" spans="1:17" ht="25.5" x14ac:dyDescent="0.25">
      <c r="A122" s="7">
        <v>121</v>
      </c>
      <c r="B122" s="3" t="s">
        <v>27</v>
      </c>
      <c r="C122" s="12" t="s">
        <v>62</v>
      </c>
      <c r="D122" s="13" t="s">
        <v>66</v>
      </c>
      <c r="E122" s="13" t="s">
        <v>74</v>
      </c>
      <c r="F122" s="13">
        <v>75</v>
      </c>
      <c r="G122" s="3" t="s">
        <v>33</v>
      </c>
      <c r="H122" s="3" t="s">
        <v>34</v>
      </c>
      <c r="I122" s="3" t="s">
        <v>38</v>
      </c>
      <c r="J122" s="3" t="s">
        <v>54</v>
      </c>
      <c r="K122" s="3">
        <v>26</v>
      </c>
      <c r="L122" s="3">
        <v>10</v>
      </c>
      <c r="M122" s="187">
        <v>50000</v>
      </c>
      <c r="N122" s="13" t="s">
        <v>137</v>
      </c>
      <c r="O122" s="188" t="s">
        <v>19</v>
      </c>
      <c r="P122" s="207" t="s">
        <v>27</v>
      </c>
    </row>
    <row r="123" spans="1:17" ht="12.75" x14ac:dyDescent="0.25">
      <c r="A123" s="7">
        <v>122</v>
      </c>
      <c r="B123" s="3" t="s">
        <v>27</v>
      </c>
      <c r="C123" s="12" t="s">
        <v>100</v>
      </c>
      <c r="D123" s="13" t="s">
        <v>102</v>
      </c>
      <c r="E123" s="13" t="s">
        <v>105</v>
      </c>
      <c r="F123" s="13">
        <v>93</v>
      </c>
      <c r="G123" s="3" t="s">
        <v>33</v>
      </c>
      <c r="H123" s="3" t="s">
        <v>34</v>
      </c>
      <c r="I123" s="3" t="s">
        <v>38</v>
      </c>
      <c r="J123" s="3" t="s">
        <v>54</v>
      </c>
      <c r="K123" s="3">
        <v>30</v>
      </c>
      <c r="L123" s="3">
        <v>8</v>
      </c>
      <c r="M123" s="187">
        <v>180000</v>
      </c>
      <c r="N123" s="13" t="s">
        <v>137</v>
      </c>
      <c r="O123" s="188" t="s">
        <v>19</v>
      </c>
      <c r="P123" s="207" t="s">
        <v>27</v>
      </c>
    </row>
    <row r="124" spans="1:17" ht="12.75" x14ac:dyDescent="0.25">
      <c r="A124" s="7">
        <v>123</v>
      </c>
      <c r="B124" s="3" t="s">
        <v>27</v>
      </c>
      <c r="C124" s="12" t="s">
        <v>630</v>
      </c>
      <c r="D124" s="13" t="s">
        <v>157</v>
      </c>
      <c r="E124" s="13" t="s">
        <v>158</v>
      </c>
      <c r="F124" s="13">
        <v>75</v>
      </c>
      <c r="G124" s="3" t="s">
        <v>33</v>
      </c>
      <c r="H124" s="3" t="s">
        <v>34</v>
      </c>
      <c r="I124" s="3" t="s">
        <v>38</v>
      </c>
      <c r="J124" s="3" t="s">
        <v>54</v>
      </c>
      <c r="K124" s="3">
        <v>52</v>
      </c>
      <c r="L124" s="3">
        <v>4</v>
      </c>
      <c r="M124" s="187">
        <v>130000</v>
      </c>
      <c r="N124" s="13" t="s">
        <v>136</v>
      </c>
      <c r="O124" s="188" t="s">
        <v>19</v>
      </c>
      <c r="P124" s="207" t="s">
        <v>27</v>
      </c>
    </row>
    <row r="125" spans="1:17" ht="25.5" x14ac:dyDescent="0.25">
      <c r="A125" s="7">
        <v>124</v>
      </c>
      <c r="B125" s="3" t="s">
        <v>27</v>
      </c>
      <c r="C125" s="12" t="s">
        <v>63</v>
      </c>
      <c r="D125" s="13" t="s">
        <v>67</v>
      </c>
      <c r="E125" s="13" t="s">
        <v>75</v>
      </c>
      <c r="F125" s="13">
        <v>75</v>
      </c>
      <c r="G125" s="3" t="s">
        <v>33</v>
      </c>
      <c r="H125" s="3" t="s">
        <v>34</v>
      </c>
      <c r="I125" s="3" t="s">
        <v>65</v>
      </c>
      <c r="J125" s="3" t="s">
        <v>54</v>
      </c>
      <c r="K125" s="3">
        <v>90</v>
      </c>
      <c r="L125" s="184">
        <v>1</v>
      </c>
      <c r="M125" s="187">
        <v>20000</v>
      </c>
      <c r="N125" s="13" t="s">
        <v>136</v>
      </c>
      <c r="O125" s="188" t="s">
        <v>19</v>
      </c>
      <c r="P125" s="207" t="s">
        <v>27</v>
      </c>
    </row>
    <row r="126" spans="1:17" ht="25.5" x14ac:dyDescent="0.25">
      <c r="A126" s="7">
        <v>125</v>
      </c>
      <c r="B126" s="3" t="s">
        <v>27</v>
      </c>
      <c r="C126" s="12" t="s">
        <v>64</v>
      </c>
      <c r="D126" s="13" t="s">
        <v>67</v>
      </c>
      <c r="E126" s="13" t="s">
        <v>75</v>
      </c>
      <c r="F126" s="13">
        <v>75</v>
      </c>
      <c r="G126" s="3" t="s">
        <v>33</v>
      </c>
      <c r="H126" s="3" t="s">
        <v>34</v>
      </c>
      <c r="I126" s="3" t="s">
        <v>65</v>
      </c>
      <c r="J126" s="3" t="s">
        <v>54</v>
      </c>
      <c r="K126" s="3">
        <v>90</v>
      </c>
      <c r="L126" s="184">
        <v>1</v>
      </c>
      <c r="M126" s="187">
        <v>20000</v>
      </c>
      <c r="N126" s="13" t="s">
        <v>136</v>
      </c>
      <c r="O126" s="188" t="s">
        <v>19</v>
      </c>
      <c r="P126" s="207" t="s">
        <v>27</v>
      </c>
    </row>
    <row r="127" spans="1:17" ht="25.5" x14ac:dyDescent="0.25">
      <c r="A127" s="7">
        <v>126</v>
      </c>
      <c r="B127" s="3" t="s">
        <v>27</v>
      </c>
      <c r="C127" s="15" t="s">
        <v>539</v>
      </c>
      <c r="D127" s="13" t="s">
        <v>103</v>
      </c>
      <c r="E127" s="13" t="s">
        <v>106</v>
      </c>
      <c r="F127" s="13">
        <v>75</v>
      </c>
      <c r="G127" s="3" t="s">
        <v>33</v>
      </c>
      <c r="H127" s="3" t="s">
        <v>34</v>
      </c>
      <c r="I127" s="3" t="s">
        <v>65</v>
      </c>
      <c r="J127" s="3" t="s">
        <v>54</v>
      </c>
      <c r="K127" s="181">
        <v>100</v>
      </c>
      <c r="L127" s="184">
        <v>1</v>
      </c>
      <c r="M127" s="195">
        <v>82000</v>
      </c>
      <c r="N127" s="13" t="s">
        <v>138</v>
      </c>
      <c r="O127" s="188" t="s">
        <v>19</v>
      </c>
      <c r="P127" s="207" t="s">
        <v>27</v>
      </c>
      <c r="Q127" s="17" t="s">
        <v>115</v>
      </c>
    </row>
    <row r="128" spans="1:17" ht="12.75" x14ac:dyDescent="0.25">
      <c r="A128" s="7">
        <v>127</v>
      </c>
      <c r="B128" s="3" t="s">
        <v>27</v>
      </c>
      <c r="C128" s="36" t="s">
        <v>583</v>
      </c>
      <c r="D128" s="37" t="s">
        <v>587</v>
      </c>
      <c r="E128" s="37" t="s">
        <v>591</v>
      </c>
      <c r="F128" s="37">
        <v>67</v>
      </c>
      <c r="G128" s="35" t="s">
        <v>33</v>
      </c>
      <c r="H128" s="35" t="s">
        <v>564</v>
      </c>
      <c r="I128" s="35" t="s">
        <v>495</v>
      </c>
      <c r="J128" s="38" t="s">
        <v>54</v>
      </c>
      <c r="K128" s="185"/>
      <c r="L128" s="184">
        <v>1</v>
      </c>
      <c r="M128" s="192">
        <v>25000</v>
      </c>
      <c r="N128" s="37"/>
      <c r="O128" s="193" t="s">
        <v>19</v>
      </c>
      <c r="P128" s="207" t="s">
        <v>27</v>
      </c>
    </row>
    <row r="129" spans="1:17" ht="12.75" x14ac:dyDescent="0.25">
      <c r="A129" s="7">
        <v>128</v>
      </c>
      <c r="B129" s="3" t="s">
        <v>27</v>
      </c>
      <c r="C129" s="36" t="s">
        <v>584</v>
      </c>
      <c r="D129" s="37" t="s">
        <v>588</v>
      </c>
      <c r="E129" s="37" t="s">
        <v>592</v>
      </c>
      <c r="F129" s="37">
        <v>51</v>
      </c>
      <c r="G129" s="35" t="s">
        <v>33</v>
      </c>
      <c r="H129" s="35" t="s">
        <v>564</v>
      </c>
      <c r="I129" s="35" t="s">
        <v>495</v>
      </c>
      <c r="J129" s="38" t="s">
        <v>54</v>
      </c>
      <c r="K129" s="185"/>
      <c r="L129" s="184">
        <v>1</v>
      </c>
      <c r="M129" s="192">
        <v>25000</v>
      </c>
      <c r="N129" s="37"/>
      <c r="O129" s="193" t="s">
        <v>19</v>
      </c>
      <c r="P129" s="207" t="s">
        <v>27</v>
      </c>
    </row>
    <row r="130" spans="1:17" ht="12.75" x14ac:dyDescent="0.25">
      <c r="A130" s="7">
        <v>129</v>
      </c>
      <c r="B130" s="3" t="s">
        <v>27</v>
      </c>
      <c r="C130" s="36" t="s">
        <v>585</v>
      </c>
      <c r="D130" s="37" t="s">
        <v>589</v>
      </c>
      <c r="E130" s="37" t="s">
        <v>593</v>
      </c>
      <c r="F130" s="37">
        <v>57</v>
      </c>
      <c r="G130" s="35" t="s">
        <v>33</v>
      </c>
      <c r="H130" s="35" t="s">
        <v>564</v>
      </c>
      <c r="I130" s="35" t="s">
        <v>495</v>
      </c>
      <c r="J130" s="38" t="s">
        <v>54</v>
      </c>
      <c r="K130" s="185"/>
      <c r="L130" s="184">
        <v>1</v>
      </c>
      <c r="M130" s="192">
        <v>25000</v>
      </c>
      <c r="N130" s="37"/>
      <c r="O130" s="193" t="s">
        <v>19</v>
      </c>
      <c r="P130" s="207" t="s">
        <v>27</v>
      </c>
    </row>
    <row r="131" spans="1:17" ht="12.75" x14ac:dyDescent="0.25">
      <c r="A131" s="7">
        <v>130</v>
      </c>
      <c r="B131" s="3" t="s">
        <v>27</v>
      </c>
      <c r="C131" s="36" t="s">
        <v>586</v>
      </c>
      <c r="D131" s="37" t="s">
        <v>590</v>
      </c>
      <c r="E131" s="37" t="s">
        <v>594</v>
      </c>
      <c r="F131" s="37">
        <v>57</v>
      </c>
      <c r="G131" s="35" t="s">
        <v>33</v>
      </c>
      <c r="H131" s="35" t="s">
        <v>564</v>
      </c>
      <c r="I131" s="35" t="s">
        <v>495</v>
      </c>
      <c r="J131" s="38" t="s">
        <v>54</v>
      </c>
      <c r="K131" s="185"/>
      <c r="L131" s="184">
        <v>1</v>
      </c>
      <c r="M131" s="192">
        <v>25000</v>
      </c>
      <c r="N131" s="37"/>
      <c r="O131" s="193" t="s">
        <v>19</v>
      </c>
      <c r="P131" s="207" t="s">
        <v>27</v>
      </c>
    </row>
    <row r="132" spans="1:17" s="33" customFormat="1" ht="12.75" x14ac:dyDescent="0.25">
      <c r="A132" s="7">
        <v>131</v>
      </c>
      <c r="B132" s="3" t="s">
        <v>27</v>
      </c>
      <c r="C132" s="36" t="s">
        <v>565</v>
      </c>
      <c r="D132" s="37" t="s">
        <v>567</v>
      </c>
      <c r="E132" s="37" t="s">
        <v>573</v>
      </c>
      <c r="F132" s="37">
        <v>57</v>
      </c>
      <c r="G132" s="35" t="s">
        <v>33</v>
      </c>
      <c r="H132" s="35" t="s">
        <v>564</v>
      </c>
      <c r="I132" s="35" t="s">
        <v>494</v>
      </c>
      <c r="J132" s="38" t="s">
        <v>54</v>
      </c>
      <c r="K132" s="183">
        <v>30</v>
      </c>
      <c r="L132" s="184">
        <v>1</v>
      </c>
      <c r="M132" s="192">
        <v>15000</v>
      </c>
      <c r="N132" s="37"/>
      <c r="O132" s="193" t="s">
        <v>19</v>
      </c>
      <c r="P132" s="207" t="s">
        <v>27</v>
      </c>
      <c r="Q132" s="16"/>
    </row>
    <row r="133" spans="1:17" ht="12.75" x14ac:dyDescent="0.25">
      <c r="A133" s="7">
        <v>132</v>
      </c>
      <c r="B133" s="3" t="s">
        <v>27</v>
      </c>
      <c r="C133" s="36" t="s">
        <v>566</v>
      </c>
      <c r="D133" s="37" t="s">
        <v>568</v>
      </c>
      <c r="E133" s="37" t="s">
        <v>574</v>
      </c>
      <c r="F133" s="37">
        <v>51</v>
      </c>
      <c r="G133" s="35" t="s">
        <v>33</v>
      </c>
      <c r="H133" s="35" t="s">
        <v>564</v>
      </c>
      <c r="I133" s="35" t="s">
        <v>494</v>
      </c>
      <c r="J133" s="38" t="s">
        <v>54</v>
      </c>
      <c r="K133" s="183">
        <v>45</v>
      </c>
      <c r="L133" s="184">
        <v>1</v>
      </c>
      <c r="M133" s="192">
        <v>20000</v>
      </c>
      <c r="N133" s="37"/>
      <c r="O133" s="193" t="s">
        <v>19</v>
      </c>
      <c r="P133" s="207" t="s">
        <v>27</v>
      </c>
    </row>
    <row r="134" spans="1:17" ht="12.75" x14ac:dyDescent="0.25">
      <c r="A134" s="7">
        <v>133</v>
      </c>
      <c r="B134" s="3" t="s">
        <v>27</v>
      </c>
      <c r="C134" s="36" t="s">
        <v>571</v>
      </c>
      <c r="D134" s="37" t="s">
        <v>569</v>
      </c>
      <c r="E134" s="37" t="s">
        <v>575</v>
      </c>
      <c r="F134" s="37">
        <v>34</v>
      </c>
      <c r="G134" s="35" t="s">
        <v>33</v>
      </c>
      <c r="H134" s="35" t="s">
        <v>564</v>
      </c>
      <c r="I134" s="35" t="s">
        <v>494</v>
      </c>
      <c r="J134" s="38" t="s">
        <v>54</v>
      </c>
      <c r="K134" s="185">
        <v>12</v>
      </c>
      <c r="L134" s="184">
        <v>1</v>
      </c>
      <c r="M134" s="192">
        <v>10000</v>
      </c>
      <c r="N134" s="37"/>
      <c r="O134" s="193" t="s">
        <v>19</v>
      </c>
      <c r="P134" s="207" t="s">
        <v>27</v>
      </c>
    </row>
    <row r="135" spans="1:17" ht="12.75" x14ac:dyDescent="0.25">
      <c r="A135" s="7">
        <v>134</v>
      </c>
      <c r="B135" s="3" t="s">
        <v>27</v>
      </c>
      <c r="C135" s="36" t="s">
        <v>572</v>
      </c>
      <c r="D135" s="37" t="s">
        <v>570</v>
      </c>
      <c r="E135" s="37" t="s">
        <v>576</v>
      </c>
      <c r="F135" s="37">
        <v>54</v>
      </c>
      <c r="G135" s="35" t="s">
        <v>33</v>
      </c>
      <c r="H135" s="35" t="s">
        <v>564</v>
      </c>
      <c r="I135" s="35" t="s">
        <v>494</v>
      </c>
      <c r="J135" s="38" t="s">
        <v>54</v>
      </c>
      <c r="K135" s="183">
        <v>60</v>
      </c>
      <c r="L135" s="184">
        <v>1</v>
      </c>
      <c r="M135" s="192">
        <v>25000</v>
      </c>
      <c r="N135" s="37"/>
      <c r="O135" s="193" t="s">
        <v>19</v>
      </c>
      <c r="P135" s="207" t="s">
        <v>27</v>
      </c>
    </row>
    <row r="136" spans="1:17" s="33" customFormat="1" ht="12.75" x14ac:dyDescent="0.25">
      <c r="A136" s="7">
        <v>135</v>
      </c>
      <c r="B136" s="3" t="s">
        <v>27</v>
      </c>
      <c r="C136" s="36" t="s">
        <v>581</v>
      </c>
      <c r="D136" s="37" t="s">
        <v>577</v>
      </c>
      <c r="E136" s="37" t="s">
        <v>580</v>
      </c>
      <c r="F136" s="37">
        <v>57</v>
      </c>
      <c r="G136" s="35" t="s">
        <v>33</v>
      </c>
      <c r="H136" s="35" t="s">
        <v>564</v>
      </c>
      <c r="I136" s="35" t="s">
        <v>494</v>
      </c>
      <c r="J136" s="38" t="s">
        <v>54</v>
      </c>
      <c r="K136" s="183">
        <v>30</v>
      </c>
      <c r="L136" s="184">
        <v>1</v>
      </c>
      <c r="M136" s="192">
        <v>20000</v>
      </c>
      <c r="N136" s="37"/>
      <c r="O136" s="193" t="s">
        <v>19</v>
      </c>
      <c r="P136" s="207" t="s">
        <v>27</v>
      </c>
      <c r="Q136" s="16"/>
    </row>
    <row r="137" spans="1:17" ht="38.25" x14ac:dyDescent="0.25">
      <c r="A137" s="7">
        <v>136</v>
      </c>
      <c r="B137" s="3" t="s">
        <v>27</v>
      </c>
      <c r="C137" s="36" t="s">
        <v>582</v>
      </c>
      <c r="D137" s="37" t="s">
        <v>578</v>
      </c>
      <c r="E137" s="37" t="s">
        <v>579</v>
      </c>
      <c r="F137" s="37">
        <v>88</v>
      </c>
      <c r="G137" s="35" t="s">
        <v>33</v>
      </c>
      <c r="H137" s="35" t="s">
        <v>564</v>
      </c>
      <c r="I137" s="35" t="s">
        <v>494</v>
      </c>
      <c r="J137" s="38" t="s">
        <v>54</v>
      </c>
      <c r="K137" s="183">
        <v>5</v>
      </c>
      <c r="L137" s="184">
        <v>1</v>
      </c>
      <c r="M137" s="192">
        <v>25000</v>
      </c>
      <c r="N137" s="37"/>
      <c r="O137" s="193" t="s">
        <v>19</v>
      </c>
      <c r="P137" s="207" t="s">
        <v>27</v>
      </c>
    </row>
    <row r="138" spans="1:17" s="33" customFormat="1" ht="25.5" x14ac:dyDescent="0.25">
      <c r="A138" s="7">
        <v>137</v>
      </c>
      <c r="B138" s="3" t="s">
        <v>27</v>
      </c>
      <c r="C138" s="36" t="s">
        <v>599</v>
      </c>
      <c r="D138" s="37" t="s">
        <v>603</v>
      </c>
      <c r="E138" s="37" t="s">
        <v>609</v>
      </c>
      <c r="F138" s="37">
        <v>54</v>
      </c>
      <c r="G138" s="35" t="s">
        <v>33</v>
      </c>
      <c r="H138" s="35" t="s">
        <v>564</v>
      </c>
      <c r="I138" s="35" t="s">
        <v>494</v>
      </c>
      <c r="J138" s="38" t="s">
        <v>54</v>
      </c>
      <c r="K138" s="183">
        <v>30</v>
      </c>
      <c r="L138" s="184">
        <v>1</v>
      </c>
      <c r="M138" s="192">
        <v>10000</v>
      </c>
      <c r="N138" s="37"/>
      <c r="O138" s="193" t="s">
        <v>19</v>
      </c>
      <c r="P138" s="207" t="s">
        <v>27</v>
      </c>
      <c r="Q138" s="16"/>
    </row>
    <row r="139" spans="1:17" ht="25.5" x14ac:dyDescent="0.25">
      <c r="A139" s="7">
        <v>138</v>
      </c>
      <c r="B139" s="3" t="s">
        <v>27</v>
      </c>
      <c r="C139" s="36" t="s">
        <v>600</v>
      </c>
      <c r="D139" s="37" t="s">
        <v>604</v>
      </c>
      <c r="E139" s="37" t="s">
        <v>608</v>
      </c>
      <c r="F139" s="37">
        <v>54</v>
      </c>
      <c r="G139" s="35" t="s">
        <v>33</v>
      </c>
      <c r="H139" s="35" t="s">
        <v>564</v>
      </c>
      <c r="I139" s="35" t="s">
        <v>494</v>
      </c>
      <c r="J139" s="38" t="s">
        <v>54</v>
      </c>
      <c r="K139" s="183">
        <v>15</v>
      </c>
      <c r="L139" s="184">
        <v>1</v>
      </c>
      <c r="M139" s="192">
        <v>25000</v>
      </c>
      <c r="N139" s="37"/>
      <c r="O139" s="193" t="s">
        <v>19</v>
      </c>
      <c r="P139" s="207" t="s">
        <v>27</v>
      </c>
    </row>
    <row r="140" spans="1:17" ht="12.75" x14ac:dyDescent="0.25">
      <c r="A140" s="7">
        <v>139</v>
      </c>
      <c r="B140" s="3" t="s">
        <v>27</v>
      </c>
      <c r="C140" s="36" t="s">
        <v>601</v>
      </c>
      <c r="D140" s="37" t="s">
        <v>605</v>
      </c>
      <c r="E140" s="37" t="s">
        <v>607</v>
      </c>
      <c r="F140" s="37">
        <v>10</v>
      </c>
      <c r="G140" s="35" t="s">
        <v>33</v>
      </c>
      <c r="H140" s="35" t="s">
        <v>564</v>
      </c>
      <c r="I140" s="35" t="s">
        <v>494</v>
      </c>
      <c r="J140" s="38" t="s">
        <v>54</v>
      </c>
      <c r="K140" s="183">
        <v>120</v>
      </c>
      <c r="L140" s="184">
        <v>1</v>
      </c>
      <c r="M140" s="192">
        <v>23800</v>
      </c>
      <c r="N140" s="37"/>
      <c r="O140" s="193" t="s">
        <v>19</v>
      </c>
      <c r="P140" s="207" t="s">
        <v>27</v>
      </c>
    </row>
    <row r="141" spans="1:17" s="33" customFormat="1" ht="25.5" x14ac:dyDescent="0.25">
      <c r="A141" s="7">
        <v>140</v>
      </c>
      <c r="B141" s="3" t="s">
        <v>27</v>
      </c>
      <c r="C141" s="36" t="s">
        <v>602</v>
      </c>
      <c r="D141" s="37" t="s">
        <v>606</v>
      </c>
      <c r="E141" s="37" t="s">
        <v>606</v>
      </c>
      <c r="F141" s="37">
        <v>57</v>
      </c>
      <c r="G141" s="35" t="s">
        <v>33</v>
      </c>
      <c r="H141" s="35" t="s">
        <v>564</v>
      </c>
      <c r="I141" s="35" t="s">
        <v>494</v>
      </c>
      <c r="J141" s="38" t="s">
        <v>54</v>
      </c>
      <c r="K141" s="183">
        <v>25</v>
      </c>
      <c r="L141" s="184">
        <v>1</v>
      </c>
      <c r="M141" s="192">
        <v>25000</v>
      </c>
      <c r="N141" s="37"/>
      <c r="O141" s="193" t="s">
        <v>19</v>
      </c>
      <c r="P141" s="207" t="s">
        <v>27</v>
      </c>
      <c r="Q141" s="16"/>
    </row>
    <row r="142" spans="1:17" s="33" customFormat="1" ht="12.75" x14ac:dyDescent="0.25">
      <c r="A142" s="7">
        <v>141</v>
      </c>
      <c r="B142" s="3" t="s">
        <v>27</v>
      </c>
      <c r="C142" s="36" t="s">
        <v>610</v>
      </c>
      <c r="D142" s="37" t="s">
        <v>613</v>
      </c>
      <c r="E142" s="37" t="s">
        <v>616</v>
      </c>
      <c r="F142" s="37">
        <v>52</v>
      </c>
      <c r="G142" s="35" t="s">
        <v>33</v>
      </c>
      <c r="H142" s="35" t="s">
        <v>564</v>
      </c>
      <c r="I142" s="35" t="s">
        <v>494</v>
      </c>
      <c r="J142" s="38" t="s">
        <v>54</v>
      </c>
      <c r="K142" s="185">
        <v>60</v>
      </c>
      <c r="L142" s="184">
        <v>1</v>
      </c>
      <c r="M142" s="192">
        <v>15000</v>
      </c>
      <c r="N142" s="37"/>
      <c r="O142" s="193" t="s">
        <v>19</v>
      </c>
      <c r="P142" s="207" t="s">
        <v>27</v>
      </c>
      <c r="Q142" s="16"/>
    </row>
    <row r="143" spans="1:17" ht="25.5" x14ac:dyDescent="0.25">
      <c r="A143" s="7">
        <v>142</v>
      </c>
      <c r="B143" s="3" t="s">
        <v>27</v>
      </c>
      <c r="C143" s="36" t="s">
        <v>611</v>
      </c>
      <c r="D143" s="37" t="s">
        <v>614</v>
      </c>
      <c r="E143" s="37" t="s">
        <v>617</v>
      </c>
      <c r="F143" s="37">
        <v>75</v>
      </c>
      <c r="G143" s="35" t="s">
        <v>33</v>
      </c>
      <c r="H143" s="35" t="s">
        <v>564</v>
      </c>
      <c r="I143" s="35" t="s">
        <v>494</v>
      </c>
      <c r="J143" s="38" t="s">
        <v>54</v>
      </c>
      <c r="K143" s="183">
        <v>7</v>
      </c>
      <c r="L143" s="184">
        <v>1</v>
      </c>
      <c r="M143" s="192">
        <v>25000</v>
      </c>
      <c r="N143" s="37"/>
      <c r="O143" s="193" t="s">
        <v>19</v>
      </c>
      <c r="P143" s="207" t="s">
        <v>27</v>
      </c>
    </row>
    <row r="144" spans="1:17" ht="38.25" x14ac:dyDescent="0.25">
      <c r="A144" s="7">
        <v>143</v>
      </c>
      <c r="B144" s="3" t="s">
        <v>27</v>
      </c>
      <c r="C144" s="36" t="s">
        <v>612</v>
      </c>
      <c r="D144" s="37" t="s">
        <v>615</v>
      </c>
      <c r="E144" s="37" t="s">
        <v>618</v>
      </c>
      <c r="F144" s="37">
        <v>8</v>
      </c>
      <c r="G144" s="35" t="s">
        <v>33</v>
      </c>
      <c r="H144" s="35" t="s">
        <v>564</v>
      </c>
      <c r="I144" s="35" t="s">
        <v>494</v>
      </c>
      <c r="J144" s="38" t="s">
        <v>54</v>
      </c>
      <c r="K144" s="183">
        <v>15</v>
      </c>
      <c r="L144" s="184">
        <v>1</v>
      </c>
      <c r="M144" s="192">
        <v>10000</v>
      </c>
      <c r="N144" s="37"/>
      <c r="O144" s="193" t="s">
        <v>19</v>
      </c>
      <c r="P144" s="207" t="s">
        <v>27</v>
      </c>
    </row>
    <row r="145" spans="1:17" s="33" customFormat="1" ht="12.75" x14ac:dyDescent="0.25">
      <c r="A145" s="7">
        <v>144</v>
      </c>
      <c r="B145" s="3" t="s">
        <v>27</v>
      </c>
      <c r="C145" s="12" t="s">
        <v>351</v>
      </c>
      <c r="D145" s="13" t="s">
        <v>354</v>
      </c>
      <c r="E145" s="13" t="s">
        <v>357</v>
      </c>
      <c r="F145" s="13">
        <v>75</v>
      </c>
      <c r="G145" s="3" t="s">
        <v>18</v>
      </c>
      <c r="H145" s="3" t="s">
        <v>161</v>
      </c>
      <c r="I145" s="3" t="s">
        <v>176</v>
      </c>
      <c r="J145" s="3" t="s">
        <v>54</v>
      </c>
      <c r="K145" s="182">
        <v>17</v>
      </c>
      <c r="L145" s="184">
        <v>1</v>
      </c>
      <c r="M145" s="187">
        <v>25000</v>
      </c>
      <c r="N145" s="13"/>
      <c r="O145" s="188" t="s">
        <v>19</v>
      </c>
      <c r="P145" s="207" t="s">
        <v>27</v>
      </c>
      <c r="Q145" s="16"/>
    </row>
    <row r="146" spans="1:17" s="33" customFormat="1" ht="12.75" x14ac:dyDescent="0.25">
      <c r="A146" s="7">
        <v>145</v>
      </c>
      <c r="B146" s="3" t="s">
        <v>27</v>
      </c>
      <c r="C146" s="12" t="s">
        <v>219</v>
      </c>
      <c r="D146" s="13" t="s">
        <v>222</v>
      </c>
      <c r="E146" s="13" t="s">
        <v>224</v>
      </c>
      <c r="F146" s="13">
        <v>75</v>
      </c>
      <c r="G146" s="3" t="s">
        <v>18</v>
      </c>
      <c r="H146" s="3" t="s">
        <v>161</v>
      </c>
      <c r="I146" s="3" t="s">
        <v>176</v>
      </c>
      <c r="J146" s="3" t="s">
        <v>54</v>
      </c>
      <c r="K146" s="3">
        <v>12</v>
      </c>
      <c r="L146" s="184">
        <v>1</v>
      </c>
      <c r="M146" s="187">
        <v>30000</v>
      </c>
      <c r="N146" s="13"/>
      <c r="O146" s="188" t="s">
        <v>19</v>
      </c>
      <c r="P146" s="207" t="s">
        <v>27</v>
      </c>
      <c r="Q146" s="16"/>
    </row>
    <row r="147" spans="1:17" ht="25.5" x14ac:dyDescent="0.25">
      <c r="A147" s="7">
        <v>146</v>
      </c>
      <c r="B147" s="3" t="s">
        <v>27</v>
      </c>
      <c r="C147" s="12" t="s">
        <v>221</v>
      </c>
      <c r="D147" s="13" t="s">
        <v>627</v>
      </c>
      <c r="E147" s="13" t="s">
        <v>206</v>
      </c>
      <c r="F147" s="13">
        <v>67</v>
      </c>
      <c r="G147" s="3" t="s">
        <v>18</v>
      </c>
      <c r="H147" s="3" t="s">
        <v>161</v>
      </c>
      <c r="I147" s="3" t="s">
        <v>176</v>
      </c>
      <c r="J147" s="3" t="s">
        <v>54</v>
      </c>
      <c r="K147" s="3">
        <v>15</v>
      </c>
      <c r="L147" s="184">
        <v>1</v>
      </c>
      <c r="M147" s="187">
        <v>30000</v>
      </c>
      <c r="N147" s="13"/>
      <c r="O147" s="188" t="s">
        <v>19</v>
      </c>
      <c r="P147" s="207" t="s">
        <v>27</v>
      </c>
    </row>
    <row r="148" spans="1:17" s="33" customFormat="1" ht="12.75" x14ac:dyDescent="0.25">
      <c r="A148" s="7">
        <v>147</v>
      </c>
      <c r="B148" s="3" t="s">
        <v>27</v>
      </c>
      <c r="C148" s="12" t="s">
        <v>353</v>
      </c>
      <c r="D148" s="13" t="s">
        <v>356</v>
      </c>
      <c r="E148" s="13" t="s">
        <v>359</v>
      </c>
      <c r="F148" s="13">
        <v>75</v>
      </c>
      <c r="G148" s="3" t="s">
        <v>18</v>
      </c>
      <c r="H148" s="3" t="s">
        <v>161</v>
      </c>
      <c r="I148" s="3" t="s">
        <v>176</v>
      </c>
      <c r="J148" s="3" t="s">
        <v>54</v>
      </c>
      <c r="K148" s="3"/>
      <c r="L148" s="184">
        <v>1</v>
      </c>
      <c r="M148" s="187">
        <v>30000</v>
      </c>
      <c r="N148" s="13"/>
      <c r="O148" s="188" t="s">
        <v>19</v>
      </c>
      <c r="P148" s="207" t="s">
        <v>27</v>
      </c>
      <c r="Q148" s="16"/>
    </row>
    <row r="149" spans="1:17" ht="12.75" x14ac:dyDescent="0.25">
      <c r="A149" s="7">
        <v>148</v>
      </c>
      <c r="B149" s="3" t="s">
        <v>27</v>
      </c>
      <c r="C149" s="12" t="s">
        <v>352</v>
      </c>
      <c r="D149" s="13" t="s">
        <v>355</v>
      </c>
      <c r="E149" s="13" t="s">
        <v>358</v>
      </c>
      <c r="F149" s="13">
        <v>75</v>
      </c>
      <c r="G149" s="3" t="s">
        <v>18</v>
      </c>
      <c r="H149" s="3" t="s">
        <v>161</v>
      </c>
      <c r="I149" s="3" t="s">
        <v>176</v>
      </c>
      <c r="J149" s="3" t="s">
        <v>54</v>
      </c>
      <c r="K149" s="3">
        <v>17</v>
      </c>
      <c r="L149" s="184">
        <v>1</v>
      </c>
      <c r="M149" s="187">
        <v>30000</v>
      </c>
      <c r="N149" s="13"/>
      <c r="O149" s="188" t="s">
        <v>19</v>
      </c>
      <c r="P149" s="207" t="s">
        <v>27</v>
      </c>
    </row>
    <row r="150" spans="1:17" ht="12.75" x14ac:dyDescent="0.25">
      <c r="A150" s="7">
        <v>149</v>
      </c>
      <c r="B150" s="3" t="s">
        <v>27</v>
      </c>
      <c r="C150" s="12" t="s">
        <v>220</v>
      </c>
      <c r="D150" s="13" t="s">
        <v>223</v>
      </c>
      <c r="E150" s="13" t="s">
        <v>225</v>
      </c>
      <c r="F150" s="13">
        <v>75</v>
      </c>
      <c r="G150" s="3" t="s">
        <v>18</v>
      </c>
      <c r="H150" s="3" t="s">
        <v>161</v>
      </c>
      <c r="I150" s="3" t="s">
        <v>176</v>
      </c>
      <c r="J150" s="3" t="s">
        <v>54</v>
      </c>
      <c r="K150" s="3">
        <v>8</v>
      </c>
      <c r="L150" s="184">
        <v>1</v>
      </c>
      <c r="M150" s="187">
        <v>15000</v>
      </c>
      <c r="N150" s="13"/>
      <c r="O150" s="188" t="s">
        <v>19</v>
      </c>
      <c r="P150" s="207" t="s">
        <v>27</v>
      </c>
    </row>
    <row r="151" spans="1:17" ht="12.75" x14ac:dyDescent="0.25">
      <c r="A151" s="7">
        <v>150</v>
      </c>
      <c r="B151" s="3" t="s">
        <v>27</v>
      </c>
      <c r="C151" s="36" t="s">
        <v>731</v>
      </c>
      <c r="D151" s="37" t="s">
        <v>732</v>
      </c>
      <c r="E151" s="37" t="s">
        <v>316</v>
      </c>
      <c r="F151" s="37"/>
      <c r="G151" s="171" t="s">
        <v>18</v>
      </c>
      <c r="H151" s="171" t="s">
        <v>161</v>
      </c>
      <c r="I151" s="171" t="s">
        <v>435</v>
      </c>
      <c r="J151" s="171" t="s">
        <v>54</v>
      </c>
      <c r="K151" s="186"/>
      <c r="L151" s="184">
        <v>1</v>
      </c>
      <c r="M151" s="201">
        <v>30000</v>
      </c>
      <c r="N151" s="37"/>
      <c r="O151" s="202" t="s">
        <v>19</v>
      </c>
      <c r="P151" s="207" t="s">
        <v>27</v>
      </c>
      <c r="Q151" s="17"/>
    </row>
    <row r="152" spans="1:17" s="41" customFormat="1" ht="25.5" x14ac:dyDescent="0.25">
      <c r="A152" s="7">
        <v>151</v>
      </c>
      <c r="B152" s="7" t="s">
        <v>27</v>
      </c>
      <c r="C152" s="12" t="s">
        <v>331</v>
      </c>
      <c r="D152" s="13" t="s">
        <v>335</v>
      </c>
      <c r="E152" s="13" t="s">
        <v>339</v>
      </c>
      <c r="F152" s="13">
        <v>75</v>
      </c>
      <c r="G152" s="7" t="s">
        <v>18</v>
      </c>
      <c r="H152" s="7" t="s">
        <v>161</v>
      </c>
      <c r="I152" s="7" t="s">
        <v>435</v>
      </c>
      <c r="J152" s="7" t="s">
        <v>54</v>
      </c>
      <c r="K152" s="7">
        <v>30</v>
      </c>
      <c r="L152" s="184">
        <v>1</v>
      </c>
      <c r="M152" s="187">
        <v>30000</v>
      </c>
      <c r="N152" s="13"/>
      <c r="O152" s="188" t="s">
        <v>19</v>
      </c>
      <c r="P152" s="207" t="s">
        <v>27</v>
      </c>
      <c r="Q152" s="16"/>
    </row>
    <row r="153" spans="1:17" ht="12.75" x14ac:dyDescent="0.25">
      <c r="A153" s="7">
        <v>152</v>
      </c>
      <c r="B153" s="7" t="s">
        <v>27</v>
      </c>
      <c r="C153" s="12" t="s">
        <v>422</v>
      </c>
      <c r="D153" s="13" t="s">
        <v>427</v>
      </c>
      <c r="E153" s="13" t="s">
        <v>431</v>
      </c>
      <c r="F153" s="13">
        <v>37</v>
      </c>
      <c r="G153" s="7" t="s">
        <v>18</v>
      </c>
      <c r="H153" s="7" t="s">
        <v>161</v>
      </c>
      <c r="I153" s="7" t="s">
        <v>435</v>
      </c>
      <c r="J153" s="7" t="s">
        <v>54</v>
      </c>
      <c r="K153" s="7">
        <v>35</v>
      </c>
      <c r="L153" s="184">
        <v>1</v>
      </c>
      <c r="M153" s="187">
        <v>30000</v>
      </c>
      <c r="N153" s="13"/>
      <c r="O153" s="188" t="s">
        <v>19</v>
      </c>
      <c r="P153" s="207" t="s">
        <v>27</v>
      </c>
    </row>
    <row r="154" spans="1:17" ht="12.75" x14ac:dyDescent="0.25">
      <c r="A154" s="7">
        <v>153</v>
      </c>
      <c r="B154" s="7" t="s">
        <v>27</v>
      </c>
      <c r="C154" s="12" t="s">
        <v>423</v>
      </c>
      <c r="D154" s="13" t="s">
        <v>428</v>
      </c>
      <c r="E154" s="13" t="s">
        <v>432</v>
      </c>
      <c r="F154" s="13">
        <v>69</v>
      </c>
      <c r="G154" s="7" t="s">
        <v>18</v>
      </c>
      <c r="H154" s="7" t="s">
        <v>161</v>
      </c>
      <c r="I154" s="7" t="s">
        <v>435</v>
      </c>
      <c r="J154" s="7" t="s">
        <v>54</v>
      </c>
      <c r="K154" s="7">
        <v>24</v>
      </c>
      <c r="L154" s="184">
        <v>1</v>
      </c>
      <c r="M154" s="187">
        <v>30000</v>
      </c>
      <c r="N154" s="13"/>
      <c r="O154" s="188" t="s">
        <v>19</v>
      </c>
      <c r="P154" s="207" t="s">
        <v>27</v>
      </c>
    </row>
    <row r="155" spans="1:17" ht="12.75" x14ac:dyDescent="0.25">
      <c r="A155" s="7">
        <v>154</v>
      </c>
      <c r="B155" s="7" t="s">
        <v>27</v>
      </c>
      <c r="C155" s="15" t="s">
        <v>332</v>
      </c>
      <c r="D155" s="22" t="s">
        <v>336</v>
      </c>
      <c r="E155" s="22" t="s">
        <v>340</v>
      </c>
      <c r="F155" s="22">
        <v>84</v>
      </c>
      <c r="G155" s="196" t="s">
        <v>18</v>
      </c>
      <c r="H155" s="196" t="s">
        <v>161</v>
      </c>
      <c r="I155" s="196" t="s">
        <v>435</v>
      </c>
      <c r="J155" s="196" t="s">
        <v>54</v>
      </c>
      <c r="K155" s="196">
        <v>26</v>
      </c>
      <c r="L155" s="184">
        <v>1</v>
      </c>
      <c r="M155" s="195">
        <v>40500</v>
      </c>
      <c r="N155" s="22"/>
      <c r="O155" s="198" t="s">
        <v>19</v>
      </c>
      <c r="P155" s="207" t="s">
        <v>27</v>
      </c>
      <c r="Q155" s="17" t="s">
        <v>481</v>
      </c>
    </row>
    <row r="156" spans="1:17" ht="12.75" x14ac:dyDescent="0.25">
      <c r="A156" s="7">
        <v>155</v>
      </c>
      <c r="B156" s="7" t="s">
        <v>27</v>
      </c>
      <c r="C156" s="12" t="s">
        <v>424</v>
      </c>
      <c r="D156" s="13" t="s">
        <v>396</v>
      </c>
      <c r="E156" s="13" t="s">
        <v>433</v>
      </c>
      <c r="F156" s="13">
        <v>67</v>
      </c>
      <c r="G156" s="7" t="s">
        <v>18</v>
      </c>
      <c r="H156" s="7" t="s">
        <v>161</v>
      </c>
      <c r="I156" s="7" t="s">
        <v>435</v>
      </c>
      <c r="J156" s="7" t="s">
        <v>54</v>
      </c>
      <c r="K156" s="7">
        <v>22</v>
      </c>
      <c r="L156" s="184">
        <v>1</v>
      </c>
      <c r="M156" s="187">
        <v>30000</v>
      </c>
      <c r="N156" s="13"/>
      <c r="O156" s="188" t="s">
        <v>19</v>
      </c>
      <c r="P156" s="207" t="s">
        <v>27</v>
      </c>
      <c r="Q156" s="17"/>
    </row>
    <row r="157" spans="1:17" ht="12.75" x14ac:dyDescent="0.25">
      <c r="A157" s="7">
        <v>156</v>
      </c>
      <c r="B157" s="7" t="s">
        <v>27</v>
      </c>
      <c r="C157" s="12" t="s">
        <v>207</v>
      </c>
      <c r="D157" s="13" t="s">
        <v>211</v>
      </c>
      <c r="E157" s="13" t="s">
        <v>215</v>
      </c>
      <c r="F157" s="13">
        <v>69</v>
      </c>
      <c r="G157" s="7" t="s">
        <v>18</v>
      </c>
      <c r="H157" s="7" t="s">
        <v>161</v>
      </c>
      <c r="I157" s="7" t="s">
        <v>435</v>
      </c>
      <c r="J157" s="7" t="s">
        <v>54</v>
      </c>
      <c r="K157" s="7">
        <v>20</v>
      </c>
      <c r="L157" s="184">
        <v>1</v>
      </c>
      <c r="M157" s="187">
        <v>30000</v>
      </c>
      <c r="N157" s="13"/>
      <c r="O157" s="194" t="s">
        <v>19</v>
      </c>
      <c r="P157" s="207" t="s">
        <v>27</v>
      </c>
      <c r="Q157" s="17"/>
    </row>
    <row r="158" spans="1:17" ht="12.75" x14ac:dyDescent="0.25">
      <c r="A158" s="7">
        <v>157</v>
      </c>
      <c r="B158" s="7" t="s">
        <v>27</v>
      </c>
      <c r="C158" s="12" t="s">
        <v>333</v>
      </c>
      <c r="D158" s="13" t="s">
        <v>337</v>
      </c>
      <c r="E158" s="13" t="s">
        <v>341</v>
      </c>
      <c r="F158" s="13">
        <v>75</v>
      </c>
      <c r="G158" s="7" t="s">
        <v>18</v>
      </c>
      <c r="H158" s="7" t="s">
        <v>161</v>
      </c>
      <c r="I158" s="7" t="s">
        <v>435</v>
      </c>
      <c r="J158" s="7" t="s">
        <v>54</v>
      </c>
      <c r="K158" s="7">
        <v>25</v>
      </c>
      <c r="L158" s="184">
        <v>1</v>
      </c>
      <c r="M158" s="187">
        <v>30000</v>
      </c>
      <c r="N158" s="13"/>
      <c r="O158" s="188" t="s">
        <v>19</v>
      </c>
      <c r="P158" s="207" t="s">
        <v>27</v>
      </c>
      <c r="Q158" s="17"/>
    </row>
    <row r="159" spans="1:17" s="33" customFormat="1" ht="12.75" x14ac:dyDescent="0.25">
      <c r="A159" s="7">
        <v>158</v>
      </c>
      <c r="B159" s="7" t="s">
        <v>27</v>
      </c>
      <c r="C159" s="12" t="s">
        <v>208</v>
      </c>
      <c r="D159" s="13" t="s">
        <v>212</v>
      </c>
      <c r="E159" s="13" t="s">
        <v>216</v>
      </c>
      <c r="F159" s="13">
        <v>46</v>
      </c>
      <c r="G159" s="7" t="s">
        <v>18</v>
      </c>
      <c r="H159" s="7" t="s">
        <v>161</v>
      </c>
      <c r="I159" s="7" t="s">
        <v>435</v>
      </c>
      <c r="J159" s="7" t="s">
        <v>54</v>
      </c>
      <c r="K159" s="7">
        <v>17</v>
      </c>
      <c r="L159" s="184">
        <v>1</v>
      </c>
      <c r="M159" s="187">
        <v>30000</v>
      </c>
      <c r="N159" s="13"/>
      <c r="O159" s="194" t="s">
        <v>19</v>
      </c>
      <c r="P159" s="207" t="s">
        <v>27</v>
      </c>
      <c r="Q159" s="17"/>
    </row>
    <row r="160" spans="1:17" s="33" customFormat="1" ht="12.75" x14ac:dyDescent="0.25">
      <c r="A160" s="7">
        <v>159</v>
      </c>
      <c r="B160" s="7" t="s">
        <v>27</v>
      </c>
      <c r="C160" s="12" t="s">
        <v>210</v>
      </c>
      <c r="D160" s="13" t="s">
        <v>214</v>
      </c>
      <c r="E160" s="13" t="s">
        <v>218</v>
      </c>
      <c r="F160" s="13">
        <v>75</v>
      </c>
      <c r="G160" s="7" t="s">
        <v>18</v>
      </c>
      <c r="H160" s="7" t="s">
        <v>161</v>
      </c>
      <c r="I160" s="7" t="s">
        <v>435</v>
      </c>
      <c r="J160" s="7" t="s">
        <v>54</v>
      </c>
      <c r="K160" s="7">
        <v>20</v>
      </c>
      <c r="L160" s="184">
        <v>1</v>
      </c>
      <c r="M160" s="187">
        <v>30000</v>
      </c>
      <c r="N160" s="13"/>
      <c r="O160" s="194" t="s">
        <v>19</v>
      </c>
      <c r="P160" s="207" t="s">
        <v>27</v>
      </c>
      <c r="Q160" s="17"/>
    </row>
    <row r="161" spans="1:17" ht="12.75" x14ac:dyDescent="0.25">
      <c r="A161" s="7">
        <v>160</v>
      </c>
      <c r="B161" s="7" t="s">
        <v>27</v>
      </c>
      <c r="C161" s="15" t="s">
        <v>473</v>
      </c>
      <c r="D161" s="22" t="s">
        <v>485</v>
      </c>
      <c r="E161" s="22" t="s">
        <v>488</v>
      </c>
      <c r="F161" s="22"/>
      <c r="G161" s="196" t="s">
        <v>18</v>
      </c>
      <c r="H161" s="196" t="s">
        <v>161</v>
      </c>
      <c r="I161" s="196" t="s">
        <v>435</v>
      </c>
      <c r="J161" s="196" t="s">
        <v>54</v>
      </c>
      <c r="K161" s="196">
        <v>26</v>
      </c>
      <c r="L161" s="184">
        <v>1</v>
      </c>
      <c r="M161" s="197">
        <v>9000</v>
      </c>
      <c r="N161" s="22"/>
      <c r="O161" s="198" t="s">
        <v>19</v>
      </c>
      <c r="P161" s="207" t="s">
        <v>27</v>
      </c>
      <c r="Q161" s="17" t="s">
        <v>546</v>
      </c>
    </row>
    <row r="162" spans="1:17" ht="36.950000000000003" customHeight="1" x14ac:dyDescent="0.25">
      <c r="A162" s="7">
        <v>161</v>
      </c>
      <c r="B162" s="7" t="s">
        <v>27</v>
      </c>
      <c r="C162" s="12" t="s">
        <v>425</v>
      </c>
      <c r="D162" s="13" t="s">
        <v>429</v>
      </c>
      <c r="E162" s="13" t="s">
        <v>434</v>
      </c>
      <c r="F162" s="13">
        <v>75</v>
      </c>
      <c r="G162" s="7" t="s">
        <v>18</v>
      </c>
      <c r="H162" s="7" t="s">
        <v>161</v>
      </c>
      <c r="I162" s="7" t="s">
        <v>435</v>
      </c>
      <c r="J162" s="7" t="s">
        <v>54</v>
      </c>
      <c r="K162" s="7">
        <v>20</v>
      </c>
      <c r="L162" s="184">
        <v>1</v>
      </c>
      <c r="M162" s="187">
        <v>30000</v>
      </c>
      <c r="N162" s="13"/>
      <c r="O162" s="7" t="s">
        <v>19</v>
      </c>
      <c r="P162" s="207" t="s">
        <v>27</v>
      </c>
      <c r="Q162" s="17"/>
    </row>
    <row r="163" spans="1:17" s="33" customFormat="1" ht="12.75" x14ac:dyDescent="0.25">
      <c r="A163" s="7">
        <v>162</v>
      </c>
      <c r="B163" s="7" t="s">
        <v>27</v>
      </c>
      <c r="C163" s="12" t="s">
        <v>426</v>
      </c>
      <c r="D163" s="13" t="s">
        <v>430</v>
      </c>
      <c r="E163" s="13" t="s">
        <v>94</v>
      </c>
      <c r="F163" s="13">
        <v>88</v>
      </c>
      <c r="G163" s="7" t="s">
        <v>18</v>
      </c>
      <c r="H163" s="7" t="s">
        <v>161</v>
      </c>
      <c r="I163" s="7" t="s">
        <v>435</v>
      </c>
      <c r="J163" s="7" t="s">
        <v>54</v>
      </c>
      <c r="K163" s="7">
        <v>15</v>
      </c>
      <c r="L163" s="184">
        <v>1</v>
      </c>
      <c r="M163" s="187">
        <v>30000</v>
      </c>
      <c r="N163" s="13"/>
      <c r="O163" s="7" t="s">
        <v>19</v>
      </c>
      <c r="P163" s="207" t="s">
        <v>27</v>
      </c>
      <c r="Q163" s="17"/>
    </row>
    <row r="164" spans="1:17" ht="12.75" x14ac:dyDescent="0.25">
      <c r="A164" s="7">
        <v>163</v>
      </c>
      <c r="B164" s="7" t="s">
        <v>27</v>
      </c>
      <c r="C164" s="15" t="s">
        <v>472</v>
      </c>
      <c r="D164" s="22" t="s">
        <v>483</v>
      </c>
      <c r="E164" s="22" t="s">
        <v>484</v>
      </c>
      <c r="F164" s="22">
        <v>75</v>
      </c>
      <c r="G164" s="196" t="s">
        <v>18</v>
      </c>
      <c r="H164" s="196" t="s">
        <v>161</v>
      </c>
      <c r="I164" s="196" t="s">
        <v>435</v>
      </c>
      <c r="J164" s="196" t="s">
        <v>54</v>
      </c>
      <c r="K164" s="196">
        <v>22</v>
      </c>
      <c r="L164" s="184">
        <v>1</v>
      </c>
      <c r="M164" s="197">
        <v>11000</v>
      </c>
      <c r="N164" s="22"/>
      <c r="O164" s="198" t="s">
        <v>19</v>
      </c>
      <c r="P164" s="207" t="s">
        <v>27</v>
      </c>
      <c r="Q164" s="17" t="s">
        <v>547</v>
      </c>
    </row>
    <row r="165" spans="1:17" ht="12.75" x14ac:dyDescent="0.25">
      <c r="A165" s="7">
        <v>164</v>
      </c>
      <c r="B165" s="7" t="s">
        <v>27</v>
      </c>
      <c r="C165" s="12" t="s">
        <v>343</v>
      </c>
      <c r="D165" s="13" t="s">
        <v>346</v>
      </c>
      <c r="E165" s="13" t="s">
        <v>257</v>
      </c>
      <c r="F165" s="13">
        <v>67</v>
      </c>
      <c r="G165" s="7" t="s">
        <v>18</v>
      </c>
      <c r="H165" s="7" t="s">
        <v>161</v>
      </c>
      <c r="I165" s="7" t="s">
        <v>435</v>
      </c>
      <c r="J165" s="7" t="s">
        <v>54</v>
      </c>
      <c r="K165" s="7">
        <v>10</v>
      </c>
      <c r="L165" s="184">
        <v>1</v>
      </c>
      <c r="M165" s="187">
        <v>30000</v>
      </c>
      <c r="N165" s="13"/>
      <c r="O165" s="188" t="s">
        <v>19</v>
      </c>
      <c r="P165" s="207" t="s">
        <v>27</v>
      </c>
      <c r="Q165" s="17"/>
    </row>
    <row r="166" spans="1:17" s="33" customFormat="1" ht="12.75" x14ac:dyDescent="0.25">
      <c r="A166" s="7">
        <v>165</v>
      </c>
      <c r="B166" s="7" t="s">
        <v>27</v>
      </c>
      <c r="C166" s="12" t="s">
        <v>209</v>
      </c>
      <c r="D166" s="13" t="s">
        <v>213</v>
      </c>
      <c r="E166" s="13" t="s">
        <v>217</v>
      </c>
      <c r="F166" s="13">
        <v>18</v>
      </c>
      <c r="G166" s="7" t="s">
        <v>18</v>
      </c>
      <c r="H166" s="7" t="s">
        <v>161</v>
      </c>
      <c r="I166" s="7" t="s">
        <v>435</v>
      </c>
      <c r="J166" s="7" t="s">
        <v>54</v>
      </c>
      <c r="K166" s="7">
        <v>25</v>
      </c>
      <c r="L166" s="184">
        <v>1</v>
      </c>
      <c r="M166" s="187">
        <v>30000</v>
      </c>
      <c r="N166" s="13"/>
      <c r="O166" s="194" t="s">
        <v>19</v>
      </c>
      <c r="P166" s="207" t="s">
        <v>27</v>
      </c>
      <c r="Q166" s="17"/>
    </row>
    <row r="167" spans="1:17" s="33" customFormat="1" ht="25.5" x14ac:dyDescent="0.25">
      <c r="A167" s="7">
        <v>166</v>
      </c>
      <c r="B167" s="7" t="s">
        <v>27</v>
      </c>
      <c r="C167" s="12" t="s">
        <v>545</v>
      </c>
      <c r="D167" s="13" t="s">
        <v>439</v>
      </c>
      <c r="E167" s="13" t="s">
        <v>443</v>
      </c>
      <c r="F167" s="13">
        <v>57</v>
      </c>
      <c r="G167" s="7" t="s">
        <v>18</v>
      </c>
      <c r="H167" s="7" t="s">
        <v>161</v>
      </c>
      <c r="I167" s="7" t="s">
        <v>435</v>
      </c>
      <c r="J167" s="7" t="s">
        <v>54</v>
      </c>
      <c r="K167" s="7">
        <v>20</v>
      </c>
      <c r="L167" s="184">
        <v>1</v>
      </c>
      <c r="M167" s="187">
        <v>15000</v>
      </c>
      <c r="N167" s="13"/>
      <c r="O167" s="188" t="s">
        <v>19</v>
      </c>
      <c r="P167" s="207" t="s">
        <v>27</v>
      </c>
      <c r="Q167" s="17"/>
    </row>
    <row r="168" spans="1:17" s="33" customFormat="1" ht="12.75" x14ac:dyDescent="0.25">
      <c r="A168" s="7">
        <v>167</v>
      </c>
      <c r="B168" s="7" t="s">
        <v>27</v>
      </c>
      <c r="C168" s="15" t="s">
        <v>334</v>
      </c>
      <c r="D168" s="22" t="s">
        <v>338</v>
      </c>
      <c r="E168" s="22" t="s">
        <v>342</v>
      </c>
      <c r="F168" s="22">
        <v>75</v>
      </c>
      <c r="G168" s="196" t="s">
        <v>18</v>
      </c>
      <c r="H168" s="196" t="s">
        <v>161</v>
      </c>
      <c r="I168" s="196" t="s">
        <v>435</v>
      </c>
      <c r="J168" s="196" t="s">
        <v>54</v>
      </c>
      <c r="K168" s="196">
        <v>20</v>
      </c>
      <c r="L168" s="184">
        <v>1</v>
      </c>
      <c r="M168" s="195">
        <v>30000</v>
      </c>
      <c r="N168" s="22"/>
      <c r="O168" s="198" t="s">
        <v>19</v>
      </c>
      <c r="P168" s="207" t="s">
        <v>27</v>
      </c>
      <c r="Q168" s="17"/>
    </row>
    <row r="169" spans="1:17" s="32" customFormat="1" ht="14.25" x14ac:dyDescent="0.25">
      <c r="A169" s="7">
        <v>168</v>
      </c>
      <c r="B169" s="7" t="s">
        <v>27</v>
      </c>
      <c r="C169" s="15" t="s">
        <v>474</v>
      </c>
      <c r="D169" s="22" t="s">
        <v>486</v>
      </c>
      <c r="E169" s="22" t="s">
        <v>489</v>
      </c>
      <c r="F169" s="22">
        <v>75</v>
      </c>
      <c r="G169" s="196" t="s">
        <v>18</v>
      </c>
      <c r="H169" s="196" t="s">
        <v>161</v>
      </c>
      <c r="I169" s="196" t="s">
        <v>435</v>
      </c>
      <c r="J169" s="196" t="s">
        <v>54</v>
      </c>
      <c r="K169" s="196">
        <v>20</v>
      </c>
      <c r="L169" s="184">
        <v>1</v>
      </c>
      <c r="M169" s="197">
        <v>9000</v>
      </c>
      <c r="N169" s="22"/>
      <c r="O169" s="198" t="s">
        <v>19</v>
      </c>
      <c r="P169" s="207" t="s">
        <v>27</v>
      </c>
      <c r="Q169" s="17" t="s">
        <v>546</v>
      </c>
    </row>
    <row r="170" spans="1:17" s="32" customFormat="1" ht="14.25" x14ac:dyDescent="0.25">
      <c r="A170" s="7">
        <v>169</v>
      </c>
      <c r="B170" s="7" t="s">
        <v>27</v>
      </c>
      <c r="C170" s="12" t="s">
        <v>344</v>
      </c>
      <c r="D170" s="13" t="s">
        <v>347</v>
      </c>
      <c r="E170" s="13" t="s">
        <v>349</v>
      </c>
      <c r="F170" s="13">
        <v>33</v>
      </c>
      <c r="G170" s="7" t="s">
        <v>18</v>
      </c>
      <c r="H170" s="7" t="s">
        <v>161</v>
      </c>
      <c r="I170" s="7" t="s">
        <v>435</v>
      </c>
      <c r="J170" s="7" t="s">
        <v>54</v>
      </c>
      <c r="K170" s="7">
        <v>25</v>
      </c>
      <c r="L170" s="184">
        <v>1</v>
      </c>
      <c r="M170" s="187">
        <v>30000</v>
      </c>
      <c r="N170" s="13"/>
      <c r="O170" s="188" t="s">
        <v>19</v>
      </c>
      <c r="P170" s="207" t="s">
        <v>27</v>
      </c>
      <c r="Q170" s="17"/>
    </row>
    <row r="171" spans="1:17" s="25" customFormat="1" ht="14.25" x14ac:dyDescent="0.25">
      <c r="A171" s="7">
        <v>170</v>
      </c>
      <c r="B171" s="7" t="s">
        <v>27</v>
      </c>
      <c r="C171" s="12" t="s">
        <v>437</v>
      </c>
      <c r="D171" s="13" t="s">
        <v>441</v>
      </c>
      <c r="E171" s="13" t="s">
        <v>445</v>
      </c>
      <c r="F171" s="13">
        <v>75</v>
      </c>
      <c r="G171" s="7" t="s">
        <v>18</v>
      </c>
      <c r="H171" s="7" t="s">
        <v>161</v>
      </c>
      <c r="I171" s="7" t="s">
        <v>435</v>
      </c>
      <c r="J171" s="7" t="s">
        <v>54</v>
      </c>
      <c r="K171" s="7">
        <v>20</v>
      </c>
      <c r="L171" s="184">
        <v>1</v>
      </c>
      <c r="M171" s="187">
        <v>15000</v>
      </c>
      <c r="N171" s="13"/>
      <c r="O171" s="188" t="s">
        <v>19</v>
      </c>
      <c r="P171" s="207" t="s">
        <v>27</v>
      </c>
      <c r="Q171" s="16"/>
    </row>
    <row r="172" spans="1:17" s="32" customFormat="1" ht="14.25" x14ac:dyDescent="0.25">
      <c r="A172" s="7">
        <v>171</v>
      </c>
      <c r="B172" s="7" t="s">
        <v>27</v>
      </c>
      <c r="C172" s="15" t="s">
        <v>436</v>
      </c>
      <c r="D172" s="22" t="s">
        <v>440</v>
      </c>
      <c r="E172" s="22" t="s">
        <v>444</v>
      </c>
      <c r="F172" s="22">
        <v>93</v>
      </c>
      <c r="G172" s="196" t="s">
        <v>18</v>
      </c>
      <c r="H172" s="196" t="s">
        <v>161</v>
      </c>
      <c r="I172" s="196" t="s">
        <v>435</v>
      </c>
      <c r="J172" s="196" t="s">
        <v>54</v>
      </c>
      <c r="K172" s="196">
        <v>12</v>
      </c>
      <c r="L172" s="184">
        <v>1</v>
      </c>
      <c r="M172" s="203">
        <v>39000</v>
      </c>
      <c r="N172" s="22"/>
      <c r="O172" s="198" t="s">
        <v>19</v>
      </c>
      <c r="P172" s="207" t="s">
        <v>27</v>
      </c>
      <c r="Q172" s="17" t="s">
        <v>658</v>
      </c>
    </row>
    <row r="173" spans="1:17" s="32" customFormat="1" ht="14.25" x14ac:dyDescent="0.25">
      <c r="A173" s="7">
        <v>172</v>
      </c>
      <c r="B173" s="7" t="s">
        <v>27</v>
      </c>
      <c r="C173" s="12" t="s">
        <v>438</v>
      </c>
      <c r="D173" s="13" t="s">
        <v>442</v>
      </c>
      <c r="E173" s="13" t="s">
        <v>446</v>
      </c>
      <c r="F173" s="13">
        <v>75</v>
      </c>
      <c r="G173" s="7" t="s">
        <v>18</v>
      </c>
      <c r="H173" s="7" t="s">
        <v>161</v>
      </c>
      <c r="I173" s="7" t="s">
        <v>435</v>
      </c>
      <c r="J173" s="7" t="s">
        <v>54</v>
      </c>
      <c r="K173" s="7">
        <v>25</v>
      </c>
      <c r="L173" s="184">
        <v>1</v>
      </c>
      <c r="M173" s="187">
        <v>30000</v>
      </c>
      <c r="N173" s="13"/>
      <c r="O173" s="188" t="s">
        <v>19</v>
      </c>
      <c r="P173" s="207" t="s">
        <v>27</v>
      </c>
      <c r="Q173" s="16"/>
    </row>
    <row r="174" spans="1:17" s="25" customFormat="1" ht="25.5" x14ac:dyDescent="0.25">
      <c r="A174" s="7">
        <v>173</v>
      </c>
      <c r="B174" s="7" t="s">
        <v>27</v>
      </c>
      <c r="C174" s="12" t="s">
        <v>345</v>
      </c>
      <c r="D174" s="13" t="s">
        <v>348</v>
      </c>
      <c r="E174" s="13" t="s">
        <v>350</v>
      </c>
      <c r="F174" s="13">
        <v>57</v>
      </c>
      <c r="G174" s="7" t="s">
        <v>18</v>
      </c>
      <c r="H174" s="7" t="s">
        <v>161</v>
      </c>
      <c r="I174" s="7" t="s">
        <v>435</v>
      </c>
      <c r="J174" s="7" t="s">
        <v>54</v>
      </c>
      <c r="K174" s="7">
        <v>15</v>
      </c>
      <c r="L174" s="184">
        <v>1</v>
      </c>
      <c r="M174" s="187">
        <v>30000</v>
      </c>
      <c r="N174" s="13"/>
      <c r="O174" s="188" t="s">
        <v>19</v>
      </c>
      <c r="P174" s="207" t="s">
        <v>27</v>
      </c>
      <c r="Q174" s="16"/>
    </row>
    <row r="175" spans="1:17" ht="25.5" x14ac:dyDescent="0.25">
      <c r="A175" s="7">
        <v>174</v>
      </c>
      <c r="B175" s="7" t="s">
        <v>27</v>
      </c>
      <c r="C175" s="12" t="s">
        <v>229</v>
      </c>
      <c r="D175" s="13" t="s">
        <v>233</v>
      </c>
      <c r="E175" s="13" t="s">
        <v>237</v>
      </c>
      <c r="F175" s="13">
        <v>75</v>
      </c>
      <c r="G175" s="7" t="s">
        <v>18</v>
      </c>
      <c r="H175" s="7" t="s">
        <v>22</v>
      </c>
      <c r="I175" s="7" t="s">
        <v>238</v>
      </c>
      <c r="J175" s="7" t="s">
        <v>54</v>
      </c>
      <c r="K175" s="7">
        <v>70</v>
      </c>
      <c r="L175" s="184">
        <v>1</v>
      </c>
      <c r="M175" s="187">
        <v>100000</v>
      </c>
      <c r="N175" s="13"/>
      <c r="O175" s="188" t="s">
        <v>19</v>
      </c>
      <c r="P175" s="207" t="s">
        <v>27</v>
      </c>
    </row>
    <row r="176" spans="1:17" ht="12.75" x14ac:dyDescent="0.25">
      <c r="A176" s="7">
        <v>175</v>
      </c>
      <c r="B176" s="7" t="s">
        <v>27</v>
      </c>
      <c r="C176" s="36" t="s">
        <v>360</v>
      </c>
      <c r="D176" s="37" t="s">
        <v>361</v>
      </c>
      <c r="E176" s="37" t="s">
        <v>362</v>
      </c>
      <c r="F176" s="37">
        <v>26</v>
      </c>
      <c r="G176" s="171" t="s">
        <v>18</v>
      </c>
      <c r="H176" s="171" t="s">
        <v>22</v>
      </c>
      <c r="I176" s="171" t="s">
        <v>238</v>
      </c>
      <c r="J176" s="171" t="s">
        <v>54</v>
      </c>
      <c r="K176" s="171">
        <v>85</v>
      </c>
      <c r="L176" s="184">
        <v>1</v>
      </c>
      <c r="M176" s="201">
        <v>100000</v>
      </c>
      <c r="N176" s="37"/>
      <c r="O176" s="193" t="s">
        <v>19</v>
      </c>
      <c r="P176" s="207" t="s">
        <v>27</v>
      </c>
      <c r="Q176" s="40"/>
    </row>
    <row r="177" spans="1:17" ht="12.75" x14ac:dyDescent="0.25">
      <c r="A177" s="7">
        <v>176</v>
      </c>
      <c r="B177" s="7" t="s">
        <v>27</v>
      </c>
      <c r="C177" s="12" t="s">
        <v>363</v>
      </c>
      <c r="D177" s="13" t="s">
        <v>364</v>
      </c>
      <c r="E177" s="13" t="s">
        <v>205</v>
      </c>
      <c r="F177" s="13">
        <v>75</v>
      </c>
      <c r="G177" s="7" t="s">
        <v>18</v>
      </c>
      <c r="H177" s="7" t="s">
        <v>22</v>
      </c>
      <c r="I177" s="7" t="s">
        <v>238</v>
      </c>
      <c r="J177" s="7" t="s">
        <v>54</v>
      </c>
      <c r="K177" s="7">
        <v>76</v>
      </c>
      <c r="L177" s="184">
        <v>1</v>
      </c>
      <c r="M177" s="187">
        <v>100000</v>
      </c>
      <c r="N177" s="13"/>
      <c r="O177" s="188" t="s">
        <v>19</v>
      </c>
      <c r="P177" s="207" t="s">
        <v>27</v>
      </c>
    </row>
    <row r="178" spans="1:17" ht="12.75" x14ac:dyDescent="0.25">
      <c r="A178" s="7">
        <v>177</v>
      </c>
      <c r="B178" s="7" t="s">
        <v>27</v>
      </c>
      <c r="C178" s="12" t="s">
        <v>228</v>
      </c>
      <c r="D178" s="13" t="s">
        <v>232</v>
      </c>
      <c r="E178" s="13" t="s">
        <v>236</v>
      </c>
      <c r="F178" s="13">
        <v>75</v>
      </c>
      <c r="G178" s="7" t="s">
        <v>18</v>
      </c>
      <c r="H178" s="7" t="s">
        <v>22</v>
      </c>
      <c r="I178" s="7" t="s">
        <v>238</v>
      </c>
      <c r="J178" s="7" t="s">
        <v>54</v>
      </c>
      <c r="K178" s="7">
        <v>85</v>
      </c>
      <c r="L178" s="184">
        <v>1</v>
      </c>
      <c r="M178" s="187">
        <v>100000</v>
      </c>
      <c r="N178" s="13"/>
      <c r="O178" s="188" t="s">
        <v>19</v>
      </c>
      <c r="P178" s="207" t="s">
        <v>27</v>
      </c>
    </row>
    <row r="179" spans="1:17" ht="22.5" x14ac:dyDescent="0.25">
      <c r="A179" s="7">
        <v>178</v>
      </c>
      <c r="B179" s="7" t="s">
        <v>27</v>
      </c>
      <c r="C179" s="12" t="s">
        <v>55</v>
      </c>
      <c r="D179" s="13" t="s">
        <v>58</v>
      </c>
      <c r="E179" s="205" t="s">
        <v>59</v>
      </c>
      <c r="F179" s="7">
        <v>57</v>
      </c>
      <c r="G179" s="7" t="s">
        <v>18</v>
      </c>
      <c r="H179" s="7" t="s">
        <v>22</v>
      </c>
      <c r="I179" s="7" t="s">
        <v>42</v>
      </c>
      <c r="J179" s="7" t="s">
        <v>54</v>
      </c>
      <c r="K179" s="7">
        <v>90</v>
      </c>
      <c r="L179" s="184">
        <v>1</v>
      </c>
      <c r="M179" s="187">
        <v>50000</v>
      </c>
      <c r="N179" s="13"/>
      <c r="O179" s="188" t="s">
        <v>19</v>
      </c>
      <c r="P179" s="207" t="s">
        <v>27</v>
      </c>
    </row>
    <row r="180" spans="1:17" ht="12.75" x14ac:dyDescent="0.25">
      <c r="A180" s="7">
        <v>179</v>
      </c>
      <c r="B180" s="7" t="s">
        <v>27</v>
      </c>
      <c r="C180" s="12" t="s">
        <v>154</v>
      </c>
      <c r="D180" s="13" t="s">
        <v>155</v>
      </c>
      <c r="E180" s="13" t="s">
        <v>156</v>
      </c>
      <c r="F180" s="13">
        <v>75</v>
      </c>
      <c r="G180" s="7" t="s">
        <v>18</v>
      </c>
      <c r="H180" s="7" t="s">
        <v>22</v>
      </c>
      <c r="I180" s="7" t="s">
        <v>42</v>
      </c>
      <c r="J180" s="7" t="s">
        <v>54</v>
      </c>
      <c r="K180" s="7">
        <v>100</v>
      </c>
      <c r="L180" s="184">
        <v>1</v>
      </c>
      <c r="M180" s="187">
        <v>40000</v>
      </c>
      <c r="N180" s="13"/>
      <c r="O180" s="188" t="s">
        <v>19</v>
      </c>
      <c r="P180" s="207" t="s">
        <v>27</v>
      </c>
    </row>
    <row r="181" spans="1:17" ht="12.75" x14ac:dyDescent="0.25">
      <c r="A181" s="7">
        <v>180</v>
      </c>
      <c r="B181" s="7" t="s">
        <v>27</v>
      </c>
      <c r="C181" s="12" t="s">
        <v>56</v>
      </c>
      <c r="D181" s="13" t="s">
        <v>57</v>
      </c>
      <c r="E181" s="7" t="s">
        <v>60</v>
      </c>
      <c r="F181" s="7">
        <v>75</v>
      </c>
      <c r="G181" s="7" t="s">
        <v>18</v>
      </c>
      <c r="H181" s="7" t="s">
        <v>22</v>
      </c>
      <c r="I181" s="7" t="s">
        <v>42</v>
      </c>
      <c r="J181" s="7" t="s">
        <v>54</v>
      </c>
      <c r="K181" s="7">
        <v>90</v>
      </c>
      <c r="L181" s="184">
        <v>1</v>
      </c>
      <c r="M181" s="187">
        <v>25000</v>
      </c>
      <c r="N181" s="13"/>
      <c r="O181" s="188" t="s">
        <v>19</v>
      </c>
      <c r="P181" s="207" t="s">
        <v>27</v>
      </c>
    </row>
    <row r="182" spans="1:17" ht="12.75" x14ac:dyDescent="0.25">
      <c r="A182" s="7">
        <v>181</v>
      </c>
      <c r="B182" s="7" t="s">
        <v>27</v>
      </c>
      <c r="C182" s="12" t="s">
        <v>96</v>
      </c>
      <c r="D182" s="13" t="s">
        <v>97</v>
      </c>
      <c r="E182" s="13" t="s">
        <v>98</v>
      </c>
      <c r="F182" s="13">
        <v>75</v>
      </c>
      <c r="G182" s="7" t="s">
        <v>18</v>
      </c>
      <c r="H182" s="7" t="s">
        <v>22</v>
      </c>
      <c r="I182" s="7" t="s">
        <v>42</v>
      </c>
      <c r="J182" s="7" t="s">
        <v>54</v>
      </c>
      <c r="K182" s="7">
        <v>90</v>
      </c>
      <c r="L182" s="184">
        <v>1</v>
      </c>
      <c r="M182" s="187">
        <v>50000</v>
      </c>
      <c r="N182" s="13"/>
      <c r="O182" s="188" t="s">
        <v>19</v>
      </c>
      <c r="P182" s="207" t="s">
        <v>27</v>
      </c>
    </row>
    <row r="183" spans="1:17" ht="33.75" x14ac:dyDescent="0.25">
      <c r="A183" s="7">
        <v>182</v>
      </c>
      <c r="B183" s="7" t="s">
        <v>27</v>
      </c>
      <c r="C183" s="15" t="s">
        <v>86</v>
      </c>
      <c r="D183" s="22" t="s">
        <v>90</v>
      </c>
      <c r="E183" s="22" t="s">
        <v>94</v>
      </c>
      <c r="F183" s="22">
        <v>88</v>
      </c>
      <c r="G183" s="196" t="s">
        <v>18</v>
      </c>
      <c r="H183" s="196" t="s">
        <v>22</v>
      </c>
      <c r="I183" s="196" t="s">
        <v>23</v>
      </c>
      <c r="J183" s="196" t="s">
        <v>54</v>
      </c>
      <c r="K183" s="196">
        <v>105</v>
      </c>
      <c r="L183" s="184">
        <v>1</v>
      </c>
      <c r="M183" s="195">
        <v>330000</v>
      </c>
      <c r="N183" s="22"/>
      <c r="O183" s="198" t="s">
        <v>19</v>
      </c>
      <c r="P183" s="207" t="s">
        <v>27</v>
      </c>
      <c r="Q183" s="17" t="s">
        <v>628</v>
      </c>
    </row>
    <row r="184" spans="1:17" ht="22.5" x14ac:dyDescent="0.25">
      <c r="A184" s="7">
        <v>183</v>
      </c>
      <c r="B184" s="7" t="s">
        <v>27</v>
      </c>
      <c r="C184" s="15" t="s">
        <v>121</v>
      </c>
      <c r="D184" s="22" t="s">
        <v>122</v>
      </c>
      <c r="E184" s="22" t="s">
        <v>123</v>
      </c>
      <c r="F184" s="22">
        <v>92</v>
      </c>
      <c r="G184" s="196" t="s">
        <v>18</v>
      </c>
      <c r="H184" s="196" t="s">
        <v>22</v>
      </c>
      <c r="I184" s="196" t="s">
        <v>23</v>
      </c>
      <c r="J184" s="196" t="s">
        <v>54</v>
      </c>
      <c r="K184" s="196">
        <v>90</v>
      </c>
      <c r="L184" s="184">
        <v>1</v>
      </c>
      <c r="M184" s="195">
        <v>15000</v>
      </c>
      <c r="N184" s="22"/>
      <c r="O184" s="198" t="s">
        <v>19</v>
      </c>
      <c r="P184" s="207" t="s">
        <v>27</v>
      </c>
      <c r="Q184" s="17" t="s">
        <v>124</v>
      </c>
    </row>
    <row r="185" spans="1:17" ht="33.75" x14ac:dyDescent="0.25">
      <c r="A185" s="7">
        <v>184</v>
      </c>
      <c r="B185" s="7" t="s">
        <v>27</v>
      </c>
      <c r="C185" s="49" t="s">
        <v>87</v>
      </c>
      <c r="D185" s="50" t="s">
        <v>91</v>
      </c>
      <c r="E185" s="50" t="s">
        <v>95</v>
      </c>
      <c r="F185" s="50">
        <v>75</v>
      </c>
      <c r="G185" s="191" t="s">
        <v>18</v>
      </c>
      <c r="H185" s="191" t="s">
        <v>22</v>
      </c>
      <c r="I185" s="191" t="s">
        <v>23</v>
      </c>
      <c r="J185" s="191" t="s">
        <v>54</v>
      </c>
      <c r="K185" s="191">
        <v>90</v>
      </c>
      <c r="L185" s="184">
        <v>1</v>
      </c>
      <c r="M185" s="200">
        <v>68500</v>
      </c>
      <c r="N185" s="50"/>
      <c r="O185" s="190" t="s">
        <v>19</v>
      </c>
      <c r="P185" s="207" t="s">
        <v>27</v>
      </c>
      <c r="Q185" s="16" t="s">
        <v>551</v>
      </c>
    </row>
    <row r="186" spans="1:17" ht="12.75" x14ac:dyDescent="0.25">
      <c r="A186" s="7">
        <v>185</v>
      </c>
      <c r="B186" s="7" t="s">
        <v>27</v>
      </c>
      <c r="C186" s="12" t="s">
        <v>227</v>
      </c>
      <c r="D186" s="13" t="s">
        <v>231</v>
      </c>
      <c r="E186" s="13" t="s">
        <v>235</v>
      </c>
      <c r="F186" s="13">
        <v>75</v>
      </c>
      <c r="G186" s="7" t="s">
        <v>18</v>
      </c>
      <c r="H186" s="7" t="s">
        <v>22</v>
      </c>
      <c r="I186" s="7" t="s">
        <v>23</v>
      </c>
      <c r="J186" s="7" t="s">
        <v>54</v>
      </c>
      <c r="K186" s="7">
        <v>80</v>
      </c>
      <c r="L186" s="184">
        <v>1</v>
      </c>
      <c r="M186" s="187">
        <v>250000</v>
      </c>
      <c r="N186" s="13"/>
      <c r="O186" s="194" t="s">
        <v>19</v>
      </c>
      <c r="P186" s="207" t="s">
        <v>27</v>
      </c>
    </row>
    <row r="187" spans="1:17" ht="12.75" x14ac:dyDescent="0.25">
      <c r="A187" s="7">
        <v>186</v>
      </c>
      <c r="B187" s="7" t="s">
        <v>27</v>
      </c>
      <c r="C187" s="15" t="s">
        <v>226</v>
      </c>
      <c r="D187" s="22" t="s">
        <v>230</v>
      </c>
      <c r="E187" s="22" t="s">
        <v>234</v>
      </c>
      <c r="F187" s="22">
        <v>75</v>
      </c>
      <c r="G187" s="196" t="s">
        <v>18</v>
      </c>
      <c r="H187" s="196" t="s">
        <v>22</v>
      </c>
      <c r="I187" s="196" t="s">
        <v>23</v>
      </c>
      <c r="J187" s="196" t="s">
        <v>54</v>
      </c>
      <c r="K187" s="196">
        <v>90</v>
      </c>
      <c r="L187" s="184">
        <v>1</v>
      </c>
      <c r="M187" s="195">
        <v>137500</v>
      </c>
      <c r="N187" s="22"/>
      <c r="O187" s="204" t="s">
        <v>19</v>
      </c>
      <c r="P187" s="207" t="s">
        <v>27</v>
      </c>
      <c r="Q187" s="17" t="s">
        <v>536</v>
      </c>
    </row>
    <row r="188" spans="1:17" ht="22.5" x14ac:dyDescent="0.25">
      <c r="A188" s="7">
        <v>187</v>
      </c>
      <c r="B188" s="7" t="s">
        <v>27</v>
      </c>
      <c r="C188" s="15" t="s">
        <v>116</v>
      </c>
      <c r="D188" s="13" t="s">
        <v>48</v>
      </c>
      <c r="E188" s="7" t="s">
        <v>51</v>
      </c>
      <c r="F188" s="7">
        <v>92</v>
      </c>
      <c r="G188" s="7" t="s">
        <v>18</v>
      </c>
      <c r="H188" s="7" t="s">
        <v>22</v>
      </c>
      <c r="I188" s="7" t="s">
        <v>23</v>
      </c>
      <c r="J188" s="7" t="s">
        <v>54</v>
      </c>
      <c r="K188" s="7">
        <v>100</v>
      </c>
      <c r="L188" s="184">
        <v>1</v>
      </c>
      <c r="M188" s="195">
        <v>297000</v>
      </c>
      <c r="N188" s="13"/>
      <c r="O188" s="188" t="s">
        <v>19</v>
      </c>
      <c r="P188" s="207" t="s">
        <v>27</v>
      </c>
      <c r="Q188" s="17" t="s">
        <v>117</v>
      </c>
    </row>
    <row r="189" spans="1:17" ht="12.75" x14ac:dyDescent="0.25">
      <c r="A189" s="7">
        <v>188</v>
      </c>
      <c r="B189" s="7" t="s">
        <v>27</v>
      </c>
      <c r="C189" s="12" t="s">
        <v>44</v>
      </c>
      <c r="D189" s="13" t="s">
        <v>50</v>
      </c>
      <c r="E189" s="7" t="s">
        <v>53</v>
      </c>
      <c r="F189" s="7">
        <v>75</v>
      </c>
      <c r="G189" s="7" t="s">
        <v>18</v>
      </c>
      <c r="H189" s="7" t="s">
        <v>22</v>
      </c>
      <c r="I189" s="7" t="s">
        <v>23</v>
      </c>
      <c r="J189" s="7" t="s">
        <v>54</v>
      </c>
      <c r="K189" s="7">
        <v>90</v>
      </c>
      <c r="L189" s="184">
        <v>1</v>
      </c>
      <c r="M189" s="187">
        <v>90000</v>
      </c>
      <c r="N189" s="13"/>
      <c r="O189" s="7" t="s">
        <v>19</v>
      </c>
      <c r="P189" s="207" t="s">
        <v>27</v>
      </c>
    </row>
    <row r="190" spans="1:17" ht="12.75" x14ac:dyDescent="0.25">
      <c r="A190" s="7">
        <v>189</v>
      </c>
      <c r="B190" s="7" t="s">
        <v>27</v>
      </c>
      <c r="C190" s="15" t="s">
        <v>148</v>
      </c>
      <c r="D190" s="22" t="s">
        <v>149</v>
      </c>
      <c r="E190" s="22" t="s">
        <v>150</v>
      </c>
      <c r="F190" s="22">
        <v>75</v>
      </c>
      <c r="G190" s="196" t="s">
        <v>18</v>
      </c>
      <c r="H190" s="196" t="s">
        <v>22</v>
      </c>
      <c r="I190" s="196" t="s">
        <v>23</v>
      </c>
      <c r="J190" s="196" t="s">
        <v>54</v>
      </c>
      <c r="K190" s="196">
        <v>90</v>
      </c>
      <c r="L190" s="184">
        <v>1</v>
      </c>
      <c r="M190" s="197">
        <v>240000</v>
      </c>
      <c r="N190" s="22"/>
      <c r="O190" s="196" t="s">
        <v>19</v>
      </c>
      <c r="P190" s="207" t="s">
        <v>27</v>
      </c>
      <c r="Q190" s="17" t="s">
        <v>480</v>
      </c>
    </row>
    <row r="191" spans="1:17" ht="12.75" x14ac:dyDescent="0.25">
      <c r="A191" s="7">
        <v>190</v>
      </c>
      <c r="B191" s="7" t="s">
        <v>27</v>
      </c>
      <c r="C191" s="15" t="s">
        <v>470</v>
      </c>
      <c r="D191" s="22" t="s">
        <v>471</v>
      </c>
      <c r="E191" s="22" t="s">
        <v>93</v>
      </c>
      <c r="F191" s="22">
        <v>75</v>
      </c>
      <c r="G191" s="196" t="s">
        <v>18</v>
      </c>
      <c r="H191" s="196" t="s">
        <v>22</v>
      </c>
      <c r="I191" s="196" t="s">
        <v>23</v>
      </c>
      <c r="J191" s="196" t="s">
        <v>54</v>
      </c>
      <c r="K191" s="196">
        <v>100</v>
      </c>
      <c r="L191" s="184">
        <v>1</v>
      </c>
      <c r="M191" s="195">
        <v>11000</v>
      </c>
      <c r="N191" s="22"/>
      <c r="O191" s="196" t="s">
        <v>19</v>
      </c>
      <c r="P191" s="207" t="s">
        <v>27</v>
      </c>
      <c r="Q191" s="17" t="s">
        <v>478</v>
      </c>
    </row>
    <row r="192" spans="1:17" ht="22.5" x14ac:dyDescent="0.25">
      <c r="A192" s="7">
        <v>191</v>
      </c>
      <c r="B192" s="7" t="s">
        <v>27</v>
      </c>
      <c r="C192" s="15" t="s">
        <v>84</v>
      </c>
      <c r="D192" s="22" t="s">
        <v>88</v>
      </c>
      <c r="E192" s="22" t="s">
        <v>92</v>
      </c>
      <c r="F192" s="22">
        <v>75</v>
      </c>
      <c r="G192" s="196" t="s">
        <v>18</v>
      </c>
      <c r="H192" s="196" t="s">
        <v>22</v>
      </c>
      <c r="I192" s="196" t="s">
        <v>23</v>
      </c>
      <c r="J192" s="196" t="s">
        <v>54</v>
      </c>
      <c r="K192" s="196">
        <v>100</v>
      </c>
      <c r="L192" s="184">
        <v>1</v>
      </c>
      <c r="M192" s="195">
        <v>270000</v>
      </c>
      <c r="N192" s="22"/>
      <c r="O192" s="196" t="s">
        <v>19</v>
      </c>
      <c r="P192" s="207" t="s">
        <v>27</v>
      </c>
      <c r="Q192" s="17" t="s">
        <v>482</v>
      </c>
    </row>
    <row r="193" spans="1:17" ht="12.75" x14ac:dyDescent="0.25">
      <c r="A193" s="7">
        <v>192</v>
      </c>
      <c r="B193" s="7" t="s">
        <v>27</v>
      </c>
      <c r="C193" s="15" t="s">
        <v>43</v>
      </c>
      <c r="D193" s="22" t="s">
        <v>49</v>
      </c>
      <c r="E193" s="196" t="s">
        <v>52</v>
      </c>
      <c r="F193" s="196">
        <v>75</v>
      </c>
      <c r="G193" s="196" t="s">
        <v>18</v>
      </c>
      <c r="H193" s="196" t="s">
        <v>22</v>
      </c>
      <c r="I193" s="196" t="s">
        <v>23</v>
      </c>
      <c r="J193" s="196" t="s">
        <v>54</v>
      </c>
      <c r="K193" s="196">
        <v>90</v>
      </c>
      <c r="L193" s="184">
        <v>1</v>
      </c>
      <c r="M193" s="195">
        <v>183000</v>
      </c>
      <c r="N193" s="22"/>
      <c r="O193" s="196" t="s">
        <v>19</v>
      </c>
      <c r="P193" s="207" t="s">
        <v>27</v>
      </c>
      <c r="Q193" s="17" t="s">
        <v>537</v>
      </c>
    </row>
    <row r="194" spans="1:17" ht="22.5" x14ac:dyDescent="0.25">
      <c r="A194" s="7">
        <v>193</v>
      </c>
      <c r="B194" s="7" t="s">
        <v>27</v>
      </c>
      <c r="C194" s="15" t="s">
        <v>85</v>
      </c>
      <c r="D194" s="22" t="s">
        <v>89</v>
      </c>
      <c r="E194" s="22" t="s">
        <v>93</v>
      </c>
      <c r="F194" s="22">
        <v>75</v>
      </c>
      <c r="G194" s="196" t="s">
        <v>18</v>
      </c>
      <c r="H194" s="196" t="s">
        <v>22</v>
      </c>
      <c r="I194" s="196" t="s">
        <v>23</v>
      </c>
      <c r="J194" s="196" t="s">
        <v>54</v>
      </c>
      <c r="K194" s="196">
        <v>90</v>
      </c>
      <c r="L194" s="184">
        <v>1</v>
      </c>
      <c r="M194" s="195">
        <v>66000</v>
      </c>
      <c r="N194" s="22"/>
      <c r="O194" s="196" t="s">
        <v>19</v>
      </c>
      <c r="P194" s="207" t="s">
        <v>27</v>
      </c>
      <c r="Q194" s="17" t="s">
        <v>538</v>
      </c>
    </row>
    <row r="195" spans="1:17" ht="12.75" x14ac:dyDescent="0.25">
      <c r="A195" s="7">
        <v>194</v>
      </c>
      <c r="B195" s="7" t="s">
        <v>27</v>
      </c>
      <c r="C195" s="15" t="s">
        <v>153</v>
      </c>
      <c r="D195" s="22" t="s">
        <v>152</v>
      </c>
      <c r="E195" s="22" t="s">
        <v>151</v>
      </c>
      <c r="F195" s="22">
        <v>75</v>
      </c>
      <c r="G195" s="196" t="s">
        <v>18</v>
      </c>
      <c r="H195" s="196" t="s">
        <v>22</v>
      </c>
      <c r="I195" s="196" t="s">
        <v>23</v>
      </c>
      <c r="J195" s="196" t="s">
        <v>54</v>
      </c>
      <c r="K195" s="196">
        <v>110</v>
      </c>
      <c r="L195" s="184">
        <v>1</v>
      </c>
      <c r="M195" s="197">
        <v>50000</v>
      </c>
      <c r="N195" s="22"/>
      <c r="O195" s="196" t="s">
        <v>19</v>
      </c>
      <c r="P195" s="207" t="s">
        <v>27</v>
      </c>
      <c r="Q195" s="17" t="s">
        <v>544</v>
      </c>
    </row>
  </sheetData>
  <sortState xmlns:xlrd2="http://schemas.microsoft.com/office/spreadsheetml/2017/richdata2" ref="A2:Q195">
    <sortCondition ref="J2:J195"/>
    <sortCondition ref="G2:G195"/>
    <sortCondition ref="H2:H195"/>
    <sortCondition ref="I2:I195"/>
  </sortState>
  <phoneticPr fontId="0" type="noConversion"/>
  <printOptions horizontalCentered="1" verticalCentered="1" gridLines="1"/>
  <pageMargins left="0.19685039370078741" right="0.23622047244094491" top="0.43307086614173229" bottom="0.15748031496062992" header="0.27559055118110237" footer="0.47244094488188981"/>
  <pageSetup paperSize="9" scale="50" orientation="landscape" r:id="rId1"/>
  <headerFooter>
    <oddHeader>&amp;L&amp;9Panorama des aides territoriales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5"/>
  <sheetViews>
    <sheetView topLeftCell="C206" zoomScaleNormal="100" workbookViewId="0">
      <selection activeCell="M225" sqref="M225"/>
    </sheetView>
  </sheetViews>
  <sheetFormatPr baseColWidth="10" defaultColWidth="11.42578125" defaultRowHeight="11.25" x14ac:dyDescent="0.25"/>
  <cols>
    <col min="1" max="1" width="8" style="10" customWidth="1"/>
    <col min="2" max="2" width="20.5703125" style="10" customWidth="1"/>
    <col min="3" max="3" width="33.42578125" style="10" customWidth="1"/>
    <col min="4" max="4" width="25.140625" style="10" customWidth="1"/>
    <col min="5" max="5" width="22.5703125" style="10" customWidth="1"/>
    <col min="6" max="6" width="13" style="10" customWidth="1"/>
    <col min="7" max="7" width="15.28515625" style="10" customWidth="1"/>
    <col min="8" max="8" width="16.5703125" style="10" customWidth="1"/>
    <col min="9" max="9" width="9.7109375" style="10" customWidth="1"/>
    <col min="10" max="10" width="21.85546875" style="10" customWidth="1"/>
    <col min="11" max="11" width="16.42578125" style="10" customWidth="1"/>
    <col min="12" max="12" width="18.42578125" style="10" customWidth="1"/>
    <col min="13" max="13" width="18" style="107" customWidth="1"/>
    <col min="14" max="14" width="20.28515625" style="10" customWidth="1"/>
    <col min="15" max="15" width="20.42578125" style="10" customWidth="1"/>
    <col min="16" max="16" width="26.42578125" style="10" customWidth="1"/>
    <col min="17" max="17" width="42.42578125" style="16" customWidth="1"/>
    <col min="18" max="16384" width="11.42578125" style="10"/>
  </cols>
  <sheetData>
    <row r="1" spans="1:17" s="1" customFormat="1" ht="96.75" x14ac:dyDescent="0.25">
      <c r="A1" s="2" t="s">
        <v>0</v>
      </c>
      <c r="B1" s="4" t="s">
        <v>12</v>
      </c>
      <c r="C1" s="4" t="s">
        <v>13</v>
      </c>
      <c r="D1" s="4" t="s">
        <v>14</v>
      </c>
      <c r="E1" s="4" t="s">
        <v>15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16</v>
      </c>
      <c r="M1" s="97" t="s">
        <v>11</v>
      </c>
      <c r="N1" s="21" t="s">
        <v>8</v>
      </c>
      <c r="O1" s="19" t="s">
        <v>9</v>
      </c>
      <c r="P1" s="5" t="s">
        <v>26</v>
      </c>
    </row>
    <row r="2" spans="1:17" s="1" customFormat="1" ht="25.5" x14ac:dyDescent="0.25">
      <c r="A2" s="3">
        <v>2024</v>
      </c>
      <c r="B2" s="3" t="s">
        <v>27</v>
      </c>
      <c r="C2" s="12" t="s">
        <v>198</v>
      </c>
      <c r="D2" s="13" t="s">
        <v>202</v>
      </c>
      <c r="E2" s="13" t="s">
        <v>206</v>
      </c>
      <c r="F2" s="13">
        <v>67</v>
      </c>
      <c r="G2" s="3" t="s">
        <v>33</v>
      </c>
      <c r="H2" s="3" t="s">
        <v>492</v>
      </c>
      <c r="I2" s="3" t="s">
        <v>476</v>
      </c>
      <c r="J2" s="3" t="s">
        <v>24</v>
      </c>
      <c r="K2" s="3">
        <v>12</v>
      </c>
      <c r="L2" s="3">
        <v>7</v>
      </c>
      <c r="M2" s="98">
        <v>15000</v>
      </c>
      <c r="N2" s="13"/>
      <c r="O2" s="20" t="s">
        <v>19</v>
      </c>
      <c r="P2" s="3"/>
      <c r="Q2" s="16"/>
    </row>
    <row r="3" spans="1:17" ht="12.75" x14ac:dyDescent="0.25">
      <c r="A3" s="3">
        <v>2024</v>
      </c>
      <c r="B3" s="3" t="s">
        <v>27</v>
      </c>
      <c r="C3" s="12" t="s">
        <v>323</v>
      </c>
      <c r="D3" s="13" t="s">
        <v>325</v>
      </c>
      <c r="E3" s="13" t="s">
        <v>326</v>
      </c>
      <c r="F3" s="13">
        <v>67</v>
      </c>
      <c r="G3" s="3" t="s">
        <v>33</v>
      </c>
      <c r="H3" s="3" t="s">
        <v>492</v>
      </c>
      <c r="I3" s="3" t="s">
        <v>476</v>
      </c>
      <c r="J3" s="3" t="s">
        <v>24</v>
      </c>
      <c r="K3" s="3">
        <v>12</v>
      </c>
      <c r="L3" s="3">
        <v>7</v>
      </c>
      <c r="M3" s="98">
        <v>15000</v>
      </c>
      <c r="N3" s="13" t="s">
        <v>330</v>
      </c>
      <c r="O3" s="20" t="s">
        <v>19</v>
      </c>
      <c r="P3" s="3"/>
    </row>
    <row r="4" spans="1:17" ht="12.75" x14ac:dyDescent="0.25">
      <c r="A4" s="3">
        <v>2024</v>
      </c>
      <c r="B4" s="3" t="s">
        <v>27</v>
      </c>
      <c r="C4" s="12" t="s">
        <v>197</v>
      </c>
      <c r="D4" s="13" t="s">
        <v>201</v>
      </c>
      <c r="E4" s="13" t="s">
        <v>205</v>
      </c>
      <c r="F4" s="13">
        <v>75</v>
      </c>
      <c r="G4" s="3" t="s">
        <v>33</v>
      </c>
      <c r="H4" s="3" t="s">
        <v>492</v>
      </c>
      <c r="I4" s="3" t="s">
        <v>476</v>
      </c>
      <c r="J4" s="3" t="s">
        <v>24</v>
      </c>
      <c r="K4" s="3">
        <v>22</v>
      </c>
      <c r="L4" s="3">
        <v>26</v>
      </c>
      <c r="M4" s="98">
        <v>15000</v>
      </c>
      <c r="N4" s="13"/>
      <c r="O4" s="20" t="s">
        <v>19</v>
      </c>
      <c r="P4" s="3"/>
    </row>
    <row r="5" spans="1:17" ht="12.75" x14ac:dyDescent="0.25">
      <c r="A5" s="3">
        <v>2024</v>
      </c>
      <c r="B5" s="3" t="s">
        <v>27</v>
      </c>
      <c r="C5" s="12" t="s">
        <v>196</v>
      </c>
      <c r="D5" s="13" t="s">
        <v>200</v>
      </c>
      <c r="E5" s="13" t="s">
        <v>204</v>
      </c>
      <c r="F5" s="13">
        <v>75</v>
      </c>
      <c r="G5" s="3" t="s">
        <v>33</v>
      </c>
      <c r="H5" s="3" t="s">
        <v>492</v>
      </c>
      <c r="I5" s="3" t="s">
        <v>476</v>
      </c>
      <c r="J5" s="3" t="s">
        <v>24</v>
      </c>
      <c r="K5" s="3">
        <v>12</v>
      </c>
      <c r="L5" s="3">
        <v>8</v>
      </c>
      <c r="M5" s="98">
        <v>15000</v>
      </c>
      <c r="N5" s="13"/>
      <c r="O5" s="20" t="s">
        <v>19</v>
      </c>
      <c r="P5" s="3"/>
    </row>
    <row r="6" spans="1:17" ht="12.75" x14ac:dyDescent="0.25">
      <c r="A6" s="3">
        <v>2024</v>
      </c>
      <c r="B6" s="3" t="s">
        <v>27</v>
      </c>
      <c r="C6" s="12" t="s">
        <v>319</v>
      </c>
      <c r="D6" s="13" t="s">
        <v>324</v>
      </c>
      <c r="E6" s="13" t="s">
        <v>327</v>
      </c>
      <c r="F6" s="13">
        <v>24</v>
      </c>
      <c r="G6" s="3" t="s">
        <v>33</v>
      </c>
      <c r="H6" s="3" t="s">
        <v>492</v>
      </c>
      <c r="I6" s="3" t="s">
        <v>477</v>
      </c>
      <c r="J6" s="3" t="s">
        <v>24</v>
      </c>
      <c r="K6" s="3">
        <v>75</v>
      </c>
      <c r="L6" s="3"/>
      <c r="M6" s="98">
        <v>10000</v>
      </c>
      <c r="N6" s="13" t="s">
        <v>322</v>
      </c>
      <c r="O6" s="20" t="s">
        <v>19</v>
      </c>
      <c r="P6" s="3"/>
    </row>
    <row r="7" spans="1:17" s="68" customFormat="1" ht="12.75" x14ac:dyDescent="0.25">
      <c r="A7" s="63"/>
      <c r="B7" s="63"/>
      <c r="C7" s="64"/>
      <c r="D7" s="65"/>
      <c r="E7" s="65"/>
      <c r="F7" s="65"/>
      <c r="G7" s="63"/>
      <c r="H7" s="63"/>
      <c r="I7" s="63"/>
      <c r="J7" s="158" t="s">
        <v>676</v>
      </c>
      <c r="K7" s="63" t="s">
        <v>675</v>
      </c>
      <c r="L7" s="63" t="s">
        <v>631</v>
      </c>
      <c r="M7" s="99">
        <f>SUM(M2:M6)</f>
        <v>70000</v>
      </c>
      <c r="N7" s="65"/>
      <c r="O7" s="66"/>
      <c r="P7" s="63"/>
      <c r="Q7" s="67"/>
    </row>
    <row r="8" spans="1:17" ht="12.75" x14ac:dyDescent="0.25">
      <c r="A8" s="3">
        <v>2024</v>
      </c>
      <c r="B8" s="3" t="s">
        <v>27</v>
      </c>
      <c r="C8" s="12" t="s">
        <v>305</v>
      </c>
      <c r="D8" s="13" t="s">
        <v>308</v>
      </c>
      <c r="E8" s="13" t="s">
        <v>310</v>
      </c>
      <c r="F8" s="13">
        <v>67</v>
      </c>
      <c r="G8" s="3" t="s">
        <v>33</v>
      </c>
      <c r="H8" s="3" t="s">
        <v>127</v>
      </c>
      <c r="I8" s="3" t="s">
        <v>128</v>
      </c>
      <c r="J8" s="3" t="s">
        <v>24</v>
      </c>
      <c r="K8" s="3">
        <v>90</v>
      </c>
      <c r="L8" s="3"/>
      <c r="M8" s="98">
        <v>8000</v>
      </c>
      <c r="N8" s="13"/>
      <c r="O8" s="20" t="s">
        <v>19</v>
      </c>
      <c r="P8" s="3"/>
    </row>
    <row r="9" spans="1:17" ht="12.75" x14ac:dyDescent="0.25">
      <c r="A9" s="3">
        <v>2024</v>
      </c>
      <c r="B9" s="3" t="s">
        <v>27</v>
      </c>
      <c r="C9" s="12" t="s">
        <v>177</v>
      </c>
      <c r="D9" s="13" t="s">
        <v>183</v>
      </c>
      <c r="E9" s="13" t="s">
        <v>189</v>
      </c>
      <c r="F9" s="13">
        <v>35</v>
      </c>
      <c r="G9" s="3" t="s">
        <v>33</v>
      </c>
      <c r="H9" s="3" t="s">
        <v>127</v>
      </c>
      <c r="I9" s="3" t="s">
        <v>128</v>
      </c>
      <c r="J9" s="3" t="s">
        <v>24</v>
      </c>
      <c r="K9" s="3">
        <v>60</v>
      </c>
      <c r="L9" s="3"/>
      <c r="M9" s="98">
        <v>8000</v>
      </c>
      <c r="N9" s="13"/>
      <c r="O9" s="20" t="s">
        <v>19</v>
      </c>
      <c r="P9" s="3"/>
    </row>
    <row r="10" spans="1:17" ht="25.5" x14ac:dyDescent="0.25">
      <c r="A10" s="3">
        <v>2024</v>
      </c>
      <c r="B10" s="3" t="s">
        <v>27</v>
      </c>
      <c r="C10" s="12" t="s">
        <v>312</v>
      </c>
      <c r="D10" s="13" t="s">
        <v>314</v>
      </c>
      <c r="E10" s="13" t="s">
        <v>316</v>
      </c>
      <c r="F10" s="13">
        <v>67</v>
      </c>
      <c r="G10" s="3" t="s">
        <v>33</v>
      </c>
      <c r="H10" s="3" t="s">
        <v>127</v>
      </c>
      <c r="I10" s="3" t="s">
        <v>128</v>
      </c>
      <c r="J10" s="3" t="s">
        <v>24</v>
      </c>
      <c r="K10" s="3">
        <v>52</v>
      </c>
      <c r="L10" s="3"/>
      <c r="M10" s="98">
        <v>6000</v>
      </c>
      <c r="N10" s="13"/>
      <c r="O10" s="20" t="s">
        <v>19</v>
      </c>
      <c r="P10" s="3"/>
    </row>
    <row r="11" spans="1:17" ht="12.75" x14ac:dyDescent="0.25">
      <c r="A11" s="3">
        <v>2024</v>
      </c>
      <c r="B11" s="3" t="s">
        <v>27</v>
      </c>
      <c r="C11" s="12" t="s">
        <v>178</v>
      </c>
      <c r="D11" s="13" t="s">
        <v>184</v>
      </c>
      <c r="E11" s="13" t="s">
        <v>190</v>
      </c>
      <c r="F11" s="13">
        <v>67</v>
      </c>
      <c r="G11" s="3" t="s">
        <v>33</v>
      </c>
      <c r="H11" s="3" t="s">
        <v>127</v>
      </c>
      <c r="I11" s="3" t="s">
        <v>128</v>
      </c>
      <c r="J11" s="3" t="s">
        <v>24</v>
      </c>
      <c r="K11" s="3">
        <v>80</v>
      </c>
      <c r="L11" s="3"/>
      <c r="M11" s="98">
        <v>8000</v>
      </c>
      <c r="N11" s="13"/>
      <c r="O11" s="20" t="s">
        <v>19</v>
      </c>
      <c r="P11" s="3"/>
    </row>
    <row r="12" spans="1:17" ht="12.75" x14ac:dyDescent="0.25">
      <c r="A12" s="3">
        <v>2024</v>
      </c>
      <c r="B12" s="3" t="s">
        <v>27</v>
      </c>
      <c r="C12" s="12" t="s">
        <v>304</v>
      </c>
      <c r="D12" s="13" t="s">
        <v>307</v>
      </c>
      <c r="E12" s="13" t="s">
        <v>190</v>
      </c>
      <c r="F12" s="13">
        <v>67</v>
      </c>
      <c r="G12" s="3" t="s">
        <v>33</v>
      </c>
      <c r="H12" s="3" t="s">
        <v>127</v>
      </c>
      <c r="I12" s="3" t="s">
        <v>128</v>
      </c>
      <c r="J12" s="3" t="s">
        <v>24</v>
      </c>
      <c r="K12" s="3">
        <v>52</v>
      </c>
      <c r="L12" s="3"/>
      <c r="M12" s="98">
        <v>4000</v>
      </c>
      <c r="N12" s="13"/>
      <c r="O12" s="20" t="s">
        <v>19</v>
      </c>
      <c r="P12" s="3"/>
    </row>
    <row r="13" spans="1:17" ht="25.5" x14ac:dyDescent="0.25">
      <c r="A13" s="3">
        <v>2024</v>
      </c>
      <c r="B13" s="3" t="s">
        <v>27</v>
      </c>
      <c r="C13" s="12" t="s">
        <v>313</v>
      </c>
      <c r="D13" s="13" t="s">
        <v>315</v>
      </c>
      <c r="E13" s="13" t="s">
        <v>40</v>
      </c>
      <c r="F13" s="13">
        <v>10</v>
      </c>
      <c r="G13" s="3" t="s">
        <v>33</v>
      </c>
      <c r="H13" s="3" t="s">
        <v>127</v>
      </c>
      <c r="I13" s="3" t="s">
        <v>128</v>
      </c>
      <c r="J13" s="3" t="s">
        <v>24</v>
      </c>
      <c r="K13" s="3">
        <v>52</v>
      </c>
      <c r="L13" s="3"/>
      <c r="M13" s="98">
        <v>5000</v>
      </c>
      <c r="N13" s="13"/>
      <c r="O13" s="20" t="s">
        <v>19</v>
      </c>
      <c r="P13" s="3"/>
    </row>
    <row r="14" spans="1:17" ht="12.75" x14ac:dyDescent="0.25">
      <c r="A14" s="3">
        <v>2024</v>
      </c>
      <c r="B14" s="3" t="s">
        <v>27</v>
      </c>
      <c r="C14" s="12" t="s">
        <v>311</v>
      </c>
      <c r="D14" s="13" t="s">
        <v>248</v>
      </c>
      <c r="E14" s="13" t="s">
        <v>94</v>
      </c>
      <c r="F14" s="13">
        <v>88</v>
      </c>
      <c r="G14" s="3" t="s">
        <v>33</v>
      </c>
      <c r="H14" s="3" t="s">
        <v>127</v>
      </c>
      <c r="I14" s="3" t="s">
        <v>128</v>
      </c>
      <c r="J14" s="3" t="s">
        <v>24</v>
      </c>
      <c r="K14" s="3">
        <v>90</v>
      </c>
      <c r="L14" s="3"/>
      <c r="M14" s="98">
        <v>4000</v>
      </c>
      <c r="N14" s="13"/>
      <c r="O14" s="20" t="s">
        <v>19</v>
      </c>
      <c r="P14" s="3"/>
    </row>
    <row r="15" spans="1:17" ht="25.5" x14ac:dyDescent="0.25">
      <c r="A15" s="3">
        <v>2024</v>
      </c>
      <c r="B15" s="3" t="s">
        <v>27</v>
      </c>
      <c r="C15" s="12" t="s">
        <v>180</v>
      </c>
      <c r="D15" s="13" t="s">
        <v>186</v>
      </c>
      <c r="E15" s="13" t="s">
        <v>192</v>
      </c>
      <c r="F15" s="13">
        <v>67</v>
      </c>
      <c r="G15" s="3" t="s">
        <v>33</v>
      </c>
      <c r="H15" s="3" t="s">
        <v>127</v>
      </c>
      <c r="I15" s="3" t="s">
        <v>128</v>
      </c>
      <c r="J15" s="3" t="s">
        <v>24</v>
      </c>
      <c r="K15" s="3">
        <v>52</v>
      </c>
      <c r="L15" s="3"/>
      <c r="M15" s="98">
        <v>6000</v>
      </c>
      <c r="N15" s="13"/>
      <c r="O15" s="20" t="s">
        <v>19</v>
      </c>
      <c r="P15" s="3"/>
    </row>
    <row r="16" spans="1:17" ht="12.75" x14ac:dyDescent="0.25">
      <c r="A16" s="3">
        <v>2024</v>
      </c>
      <c r="B16" s="3" t="s">
        <v>27</v>
      </c>
      <c r="C16" s="12" t="s">
        <v>306</v>
      </c>
      <c r="D16" s="13" t="s">
        <v>309</v>
      </c>
      <c r="E16" s="13" t="s">
        <v>192</v>
      </c>
      <c r="F16" s="13">
        <v>67</v>
      </c>
      <c r="G16" s="3" t="s">
        <v>33</v>
      </c>
      <c r="H16" s="3" t="s">
        <v>127</v>
      </c>
      <c r="I16" s="3" t="s">
        <v>128</v>
      </c>
      <c r="J16" s="3" t="s">
        <v>24</v>
      </c>
      <c r="K16" s="3">
        <v>52</v>
      </c>
      <c r="L16" s="3"/>
      <c r="M16" s="98">
        <v>4000</v>
      </c>
      <c r="N16" s="13"/>
      <c r="O16" s="20" t="s">
        <v>19</v>
      </c>
      <c r="P16" s="3"/>
    </row>
    <row r="17" spans="1:17" ht="12.75" x14ac:dyDescent="0.25">
      <c r="A17" s="3">
        <v>2024</v>
      </c>
      <c r="B17" s="3" t="s">
        <v>27</v>
      </c>
      <c r="C17" s="12" t="s">
        <v>179</v>
      </c>
      <c r="D17" s="13" t="s">
        <v>185</v>
      </c>
      <c r="E17" s="13" t="s">
        <v>191</v>
      </c>
      <c r="F17" s="13">
        <v>67</v>
      </c>
      <c r="G17" s="3" t="s">
        <v>33</v>
      </c>
      <c r="H17" s="3" t="s">
        <v>127</v>
      </c>
      <c r="I17" s="3" t="s">
        <v>128</v>
      </c>
      <c r="J17" s="3" t="s">
        <v>24</v>
      </c>
      <c r="K17" s="3">
        <v>52</v>
      </c>
      <c r="L17" s="3"/>
      <c r="M17" s="98">
        <v>6000</v>
      </c>
      <c r="N17" s="13"/>
      <c r="O17" s="20" t="s">
        <v>19</v>
      </c>
      <c r="P17" s="3"/>
    </row>
    <row r="18" spans="1:17" ht="25.5" x14ac:dyDescent="0.25">
      <c r="A18" s="48">
        <v>2024</v>
      </c>
      <c r="B18" s="48" t="s">
        <v>27</v>
      </c>
      <c r="C18" s="49" t="s">
        <v>542</v>
      </c>
      <c r="D18" s="54" t="s">
        <v>625</v>
      </c>
      <c r="E18" s="50" t="s">
        <v>279</v>
      </c>
      <c r="F18" s="50">
        <v>67</v>
      </c>
      <c r="G18" s="48" t="s">
        <v>33</v>
      </c>
      <c r="H18" s="48" t="s">
        <v>127</v>
      </c>
      <c r="I18" s="48" t="s">
        <v>128</v>
      </c>
      <c r="J18" s="48" t="s">
        <v>24</v>
      </c>
      <c r="K18" s="48">
        <v>70</v>
      </c>
      <c r="L18" s="48"/>
      <c r="M18" s="100">
        <v>12500</v>
      </c>
      <c r="N18" s="50"/>
      <c r="O18" s="51" t="s">
        <v>19</v>
      </c>
      <c r="P18" s="48"/>
      <c r="Q18" s="52" t="s">
        <v>543</v>
      </c>
    </row>
    <row r="19" spans="1:17" ht="25.5" x14ac:dyDescent="0.25">
      <c r="A19" s="3">
        <v>2024</v>
      </c>
      <c r="B19" s="3" t="s">
        <v>27</v>
      </c>
      <c r="C19" s="12" t="s">
        <v>410</v>
      </c>
      <c r="D19" s="13" t="s">
        <v>415</v>
      </c>
      <c r="E19" s="13" t="s">
        <v>420</v>
      </c>
      <c r="F19" s="13">
        <v>67</v>
      </c>
      <c r="G19" s="3" t="s">
        <v>33</v>
      </c>
      <c r="H19" s="3" t="s">
        <v>407</v>
      </c>
      <c r="I19" s="3" t="s">
        <v>282</v>
      </c>
      <c r="J19" s="3" t="s">
        <v>24</v>
      </c>
      <c r="K19" s="3">
        <v>52</v>
      </c>
      <c r="L19" s="3">
        <v>5</v>
      </c>
      <c r="M19" s="98">
        <v>6000</v>
      </c>
      <c r="N19" s="13"/>
      <c r="O19" s="20" t="s">
        <v>19</v>
      </c>
      <c r="P19" s="3"/>
    </row>
    <row r="20" spans="1:17" ht="12.75" x14ac:dyDescent="0.25">
      <c r="A20" s="3">
        <v>2024</v>
      </c>
      <c r="B20" s="3" t="s">
        <v>27</v>
      </c>
      <c r="C20" s="12" t="s">
        <v>409</v>
      </c>
      <c r="D20" s="13" t="s">
        <v>414</v>
      </c>
      <c r="E20" s="13" t="s">
        <v>419</v>
      </c>
      <c r="F20" s="13">
        <v>75</v>
      </c>
      <c r="G20" s="3" t="s">
        <v>33</v>
      </c>
      <c r="H20" s="3" t="s">
        <v>407</v>
      </c>
      <c r="I20" s="3" t="s">
        <v>128</v>
      </c>
      <c r="J20" s="3" t="s">
        <v>24</v>
      </c>
      <c r="K20" s="3">
        <v>52</v>
      </c>
      <c r="L20" s="3"/>
      <c r="M20" s="98">
        <v>5000</v>
      </c>
      <c r="N20" s="13"/>
      <c r="O20" s="20" t="s">
        <v>19</v>
      </c>
      <c r="P20" s="3"/>
    </row>
    <row r="21" spans="1:17" ht="12.75" x14ac:dyDescent="0.25">
      <c r="A21" s="3">
        <v>2024</v>
      </c>
      <c r="B21" s="3" t="s">
        <v>27</v>
      </c>
      <c r="C21" s="12" t="s">
        <v>412</v>
      </c>
      <c r="D21" s="13" t="s">
        <v>417</v>
      </c>
      <c r="E21" s="13" t="s">
        <v>421</v>
      </c>
      <c r="F21" s="13">
        <v>2</v>
      </c>
      <c r="G21" s="3" t="s">
        <v>33</v>
      </c>
      <c r="H21" s="3" t="s">
        <v>407</v>
      </c>
      <c r="I21" s="3" t="s">
        <v>128</v>
      </c>
      <c r="J21" s="3" t="s">
        <v>24</v>
      </c>
      <c r="K21" s="3">
        <v>52</v>
      </c>
      <c r="L21" s="3"/>
      <c r="M21" s="98">
        <v>5000</v>
      </c>
      <c r="N21" s="13"/>
      <c r="O21" s="20" t="s">
        <v>19</v>
      </c>
      <c r="P21" s="3"/>
    </row>
    <row r="22" spans="1:17" ht="25.5" x14ac:dyDescent="0.25">
      <c r="A22" s="3">
        <v>2024</v>
      </c>
      <c r="B22" s="3" t="s">
        <v>27</v>
      </c>
      <c r="C22" s="12" t="s">
        <v>411</v>
      </c>
      <c r="D22" s="13" t="s">
        <v>416</v>
      </c>
      <c r="E22" s="13" t="s">
        <v>420</v>
      </c>
      <c r="F22" s="13">
        <v>67</v>
      </c>
      <c r="G22" s="3" t="s">
        <v>33</v>
      </c>
      <c r="H22" s="3" t="s">
        <v>407</v>
      </c>
      <c r="I22" s="3" t="s">
        <v>128</v>
      </c>
      <c r="J22" s="3" t="s">
        <v>24</v>
      </c>
      <c r="K22" s="3">
        <v>52</v>
      </c>
      <c r="L22" s="3"/>
      <c r="M22" s="98">
        <v>5000</v>
      </c>
      <c r="N22" s="13"/>
      <c r="O22" s="20" t="s">
        <v>19</v>
      </c>
      <c r="P22" s="3"/>
    </row>
    <row r="23" spans="1:17" ht="25.5" x14ac:dyDescent="0.25">
      <c r="A23" s="3">
        <v>2024</v>
      </c>
      <c r="B23" s="3" t="s">
        <v>27</v>
      </c>
      <c r="C23" s="12" t="s">
        <v>242</v>
      </c>
      <c r="D23" s="13" t="s">
        <v>126</v>
      </c>
      <c r="E23" s="13" t="s">
        <v>132</v>
      </c>
      <c r="F23" s="13">
        <v>88</v>
      </c>
      <c r="G23" s="3" t="s">
        <v>33</v>
      </c>
      <c r="H23" s="3" t="s">
        <v>407</v>
      </c>
      <c r="I23" s="3" t="s">
        <v>128</v>
      </c>
      <c r="J23" s="3" t="s">
        <v>24</v>
      </c>
      <c r="K23" s="3">
        <v>52</v>
      </c>
      <c r="L23" s="3"/>
      <c r="M23" s="98">
        <v>5000</v>
      </c>
      <c r="N23" s="13"/>
      <c r="O23" s="20" t="s">
        <v>19</v>
      </c>
      <c r="P23" s="3"/>
    </row>
    <row r="24" spans="1:17" ht="25.5" x14ac:dyDescent="0.25">
      <c r="A24" s="3">
        <v>2024</v>
      </c>
      <c r="B24" s="3" t="s">
        <v>27</v>
      </c>
      <c r="C24" s="12" t="s">
        <v>408</v>
      </c>
      <c r="D24" s="13" t="s">
        <v>413</v>
      </c>
      <c r="E24" s="13" t="s">
        <v>418</v>
      </c>
      <c r="F24" s="13">
        <v>26</v>
      </c>
      <c r="G24" s="3" t="s">
        <v>33</v>
      </c>
      <c r="H24" s="3" t="s">
        <v>407</v>
      </c>
      <c r="I24" s="3" t="s">
        <v>128</v>
      </c>
      <c r="J24" s="3" t="s">
        <v>24</v>
      </c>
      <c r="K24" s="3">
        <v>90</v>
      </c>
      <c r="L24" s="3"/>
      <c r="M24" s="98">
        <v>6000</v>
      </c>
      <c r="N24" s="13"/>
      <c r="O24" s="20" t="s">
        <v>19</v>
      </c>
      <c r="P24" s="3"/>
    </row>
    <row r="25" spans="1:17" s="68" customFormat="1" ht="12.75" x14ac:dyDescent="0.25">
      <c r="A25" s="63"/>
      <c r="B25" s="63"/>
      <c r="C25" s="64"/>
      <c r="D25" s="65"/>
      <c r="E25" s="65"/>
      <c r="F25" s="65"/>
      <c r="G25" s="63"/>
      <c r="H25" s="63"/>
      <c r="I25" s="63"/>
      <c r="J25" s="158" t="s">
        <v>678</v>
      </c>
      <c r="K25" s="63" t="s">
        <v>679</v>
      </c>
      <c r="L25" s="63" t="s">
        <v>632</v>
      </c>
      <c r="M25" s="99">
        <f>SUM(M8:M24)</f>
        <v>103500</v>
      </c>
      <c r="N25" s="65"/>
      <c r="O25" s="66"/>
      <c r="P25" s="63"/>
      <c r="Q25" s="67"/>
    </row>
    <row r="26" spans="1:17" ht="12.75" x14ac:dyDescent="0.25">
      <c r="A26" s="3">
        <v>2024</v>
      </c>
      <c r="B26" s="3" t="s">
        <v>27</v>
      </c>
      <c r="C26" s="12" t="s">
        <v>145</v>
      </c>
      <c r="D26" s="13" t="s">
        <v>146</v>
      </c>
      <c r="E26" s="13" t="s">
        <v>147</v>
      </c>
      <c r="F26" s="13">
        <v>75</v>
      </c>
      <c r="G26" s="3" t="s">
        <v>33</v>
      </c>
      <c r="H26" s="3" t="s">
        <v>34</v>
      </c>
      <c r="I26" s="3" t="s">
        <v>38</v>
      </c>
      <c r="J26" s="3" t="s">
        <v>24</v>
      </c>
      <c r="K26" s="3">
        <v>26</v>
      </c>
      <c r="L26" s="3">
        <v>8</v>
      </c>
      <c r="M26" s="98">
        <v>8000</v>
      </c>
      <c r="N26" s="13"/>
      <c r="O26" s="20" t="s">
        <v>19</v>
      </c>
      <c r="P26" s="3"/>
    </row>
    <row r="27" spans="1:17" ht="12.75" x14ac:dyDescent="0.25">
      <c r="A27" s="3">
        <v>2024</v>
      </c>
      <c r="B27" s="3" t="s">
        <v>27</v>
      </c>
      <c r="C27" s="12" t="s">
        <v>78</v>
      </c>
      <c r="D27" s="13" t="s">
        <v>80</v>
      </c>
      <c r="E27" s="13" t="s">
        <v>82</v>
      </c>
      <c r="F27" s="13">
        <v>75</v>
      </c>
      <c r="G27" s="3" t="s">
        <v>33</v>
      </c>
      <c r="H27" s="3" t="s">
        <v>34</v>
      </c>
      <c r="I27" s="3" t="s">
        <v>38</v>
      </c>
      <c r="J27" s="3" t="s">
        <v>24</v>
      </c>
      <c r="K27" s="3">
        <v>52</v>
      </c>
      <c r="L27" s="3">
        <v>8</v>
      </c>
      <c r="M27" s="98">
        <v>4000</v>
      </c>
      <c r="N27" s="13"/>
      <c r="O27" s="20" t="s">
        <v>19</v>
      </c>
      <c r="P27" s="3"/>
    </row>
    <row r="28" spans="1:17" ht="12.75" x14ac:dyDescent="0.25">
      <c r="A28" s="3">
        <v>2024</v>
      </c>
      <c r="B28" s="3" t="s">
        <v>27</v>
      </c>
      <c r="C28" s="12" t="s">
        <v>79</v>
      </c>
      <c r="D28" s="13" t="s">
        <v>81</v>
      </c>
      <c r="E28" s="13" t="s">
        <v>83</v>
      </c>
      <c r="F28" s="13">
        <v>93</v>
      </c>
      <c r="G28" s="3" t="s">
        <v>33</v>
      </c>
      <c r="H28" s="3" t="s">
        <v>34</v>
      </c>
      <c r="I28" s="3" t="s">
        <v>38</v>
      </c>
      <c r="J28" s="3" t="s">
        <v>24</v>
      </c>
      <c r="K28" s="3">
        <v>26</v>
      </c>
      <c r="L28" s="3">
        <v>8</v>
      </c>
      <c r="M28" s="98">
        <v>8000</v>
      </c>
      <c r="N28" s="13"/>
      <c r="O28" s="20" t="s">
        <v>19</v>
      </c>
      <c r="P28" s="3"/>
    </row>
    <row r="29" spans="1:17" s="68" customFormat="1" ht="12.75" x14ac:dyDescent="0.25">
      <c r="A29" s="63"/>
      <c r="B29" s="63"/>
      <c r="C29" s="64"/>
      <c r="D29" s="65"/>
      <c r="E29" s="65"/>
      <c r="F29" s="65"/>
      <c r="G29" s="63"/>
      <c r="H29" s="63"/>
      <c r="I29" s="63"/>
      <c r="J29" s="158" t="s">
        <v>680</v>
      </c>
      <c r="K29" s="63" t="s">
        <v>681</v>
      </c>
      <c r="L29" s="63" t="s">
        <v>633</v>
      </c>
      <c r="M29" s="99">
        <f>SUM(M26:M28)</f>
        <v>20000</v>
      </c>
      <c r="N29" s="65"/>
      <c r="O29" s="66"/>
      <c r="P29" s="63"/>
      <c r="Q29" s="67"/>
    </row>
    <row r="30" spans="1:17" ht="25.5" x14ac:dyDescent="0.25">
      <c r="A30" s="35">
        <v>2024</v>
      </c>
      <c r="B30" s="35" t="s">
        <v>27</v>
      </c>
      <c r="C30" s="36" t="s">
        <v>552</v>
      </c>
      <c r="D30" s="37" t="s">
        <v>556</v>
      </c>
      <c r="E30" s="37" t="s">
        <v>560</v>
      </c>
      <c r="F30" s="37">
        <v>67</v>
      </c>
      <c r="G30" s="35" t="s">
        <v>33</v>
      </c>
      <c r="H30" s="35" t="s">
        <v>564</v>
      </c>
      <c r="I30" s="35" t="s">
        <v>494</v>
      </c>
      <c r="J30" s="35" t="s">
        <v>24</v>
      </c>
      <c r="K30" s="171">
        <v>30</v>
      </c>
      <c r="L30" s="35"/>
      <c r="M30" s="101">
        <v>8000</v>
      </c>
      <c r="N30" s="37"/>
      <c r="O30" s="39" t="s">
        <v>19</v>
      </c>
      <c r="P30" s="35"/>
      <c r="Q30" s="32"/>
    </row>
    <row r="31" spans="1:17" ht="14.25" x14ac:dyDescent="0.25">
      <c r="A31" s="35">
        <v>2024</v>
      </c>
      <c r="B31" s="35" t="s">
        <v>27</v>
      </c>
      <c r="C31" s="36" t="s">
        <v>553</v>
      </c>
      <c r="D31" s="37" t="s">
        <v>557</v>
      </c>
      <c r="E31" s="37" t="s">
        <v>561</v>
      </c>
      <c r="F31" s="37">
        <v>57</v>
      </c>
      <c r="G31" s="35" t="s">
        <v>33</v>
      </c>
      <c r="H31" s="35" t="s">
        <v>564</v>
      </c>
      <c r="I31" s="35" t="s">
        <v>494</v>
      </c>
      <c r="J31" s="35" t="s">
        <v>24</v>
      </c>
      <c r="K31" s="171">
        <v>45</v>
      </c>
      <c r="L31" s="35"/>
      <c r="M31" s="101">
        <v>6000</v>
      </c>
      <c r="N31" s="37"/>
      <c r="O31" s="39" t="s">
        <v>19</v>
      </c>
      <c r="P31" s="35"/>
      <c r="Q31" s="32"/>
    </row>
    <row r="32" spans="1:17" ht="12.75" x14ac:dyDescent="0.25">
      <c r="A32" s="35">
        <v>2024</v>
      </c>
      <c r="B32" s="35" t="s">
        <v>27</v>
      </c>
      <c r="C32" s="36" t="s">
        <v>554</v>
      </c>
      <c r="D32" s="37" t="s">
        <v>558</v>
      </c>
      <c r="E32" s="37" t="s">
        <v>562</v>
      </c>
      <c r="F32" s="37">
        <v>67</v>
      </c>
      <c r="G32" s="35" t="s">
        <v>33</v>
      </c>
      <c r="H32" s="35" t="s">
        <v>564</v>
      </c>
      <c r="I32" s="35" t="s">
        <v>494</v>
      </c>
      <c r="J32" s="35" t="s">
        <v>24</v>
      </c>
      <c r="K32" s="171">
        <v>15</v>
      </c>
      <c r="L32" s="35"/>
      <c r="M32" s="101">
        <v>6000</v>
      </c>
      <c r="N32" s="37"/>
      <c r="O32" s="39" t="s">
        <v>19</v>
      </c>
      <c r="P32" s="35"/>
    </row>
    <row r="33" spans="1:17" ht="12.75" x14ac:dyDescent="0.25">
      <c r="A33" s="35">
        <v>2024</v>
      </c>
      <c r="B33" s="35" t="s">
        <v>27</v>
      </c>
      <c r="C33" s="36" t="s">
        <v>555</v>
      </c>
      <c r="D33" s="37" t="s">
        <v>559</v>
      </c>
      <c r="E33" s="37" t="s">
        <v>563</v>
      </c>
      <c r="F33" s="37">
        <v>54</v>
      </c>
      <c r="G33" s="35" t="s">
        <v>33</v>
      </c>
      <c r="H33" s="35" t="s">
        <v>564</v>
      </c>
      <c r="I33" s="35" t="s">
        <v>494</v>
      </c>
      <c r="J33" s="35" t="s">
        <v>24</v>
      </c>
      <c r="K33" s="171">
        <v>90</v>
      </c>
      <c r="L33" s="35"/>
      <c r="M33" s="101">
        <v>6000</v>
      </c>
      <c r="N33" s="37"/>
      <c r="O33" s="39" t="s">
        <v>19</v>
      </c>
      <c r="P33" s="35"/>
    </row>
    <row r="34" spans="1:17" ht="25.5" x14ac:dyDescent="0.25">
      <c r="A34" s="35">
        <v>2024</v>
      </c>
      <c r="B34" s="35" t="s">
        <v>27</v>
      </c>
      <c r="C34" s="36" t="s">
        <v>595</v>
      </c>
      <c r="D34" s="37" t="s">
        <v>597</v>
      </c>
      <c r="E34" s="37" t="s">
        <v>597</v>
      </c>
      <c r="F34" s="37"/>
      <c r="G34" s="35" t="s">
        <v>33</v>
      </c>
      <c r="H34" s="35" t="s">
        <v>564</v>
      </c>
      <c r="I34" s="35" t="s">
        <v>494</v>
      </c>
      <c r="J34" s="35" t="s">
        <v>24</v>
      </c>
      <c r="K34" s="171">
        <v>25</v>
      </c>
      <c r="L34" s="35"/>
      <c r="M34" s="101">
        <v>6000</v>
      </c>
      <c r="N34" s="37"/>
      <c r="O34" s="39" t="s">
        <v>19</v>
      </c>
      <c r="P34" s="35"/>
    </row>
    <row r="35" spans="1:17" ht="12.75" x14ac:dyDescent="0.25">
      <c r="A35" s="35">
        <v>2024</v>
      </c>
      <c r="B35" s="35" t="s">
        <v>27</v>
      </c>
      <c r="C35" s="36" t="s">
        <v>596</v>
      </c>
      <c r="D35" s="37" t="s">
        <v>598</v>
      </c>
      <c r="E35" s="37" t="s">
        <v>598</v>
      </c>
      <c r="F35" s="37"/>
      <c r="G35" s="35" t="s">
        <v>33</v>
      </c>
      <c r="H35" s="35" t="s">
        <v>564</v>
      </c>
      <c r="I35" s="35" t="s">
        <v>494</v>
      </c>
      <c r="J35" s="35" t="s">
        <v>24</v>
      </c>
      <c r="K35" s="171">
        <v>15</v>
      </c>
      <c r="L35" s="35"/>
      <c r="M35" s="101">
        <v>5000</v>
      </c>
      <c r="N35" s="37"/>
      <c r="O35" s="39" t="s">
        <v>19</v>
      </c>
      <c r="P35" s="35"/>
    </row>
    <row r="36" spans="1:17" s="68" customFormat="1" ht="12.75" x14ac:dyDescent="0.25">
      <c r="A36" s="63"/>
      <c r="B36" s="63"/>
      <c r="C36" s="64"/>
      <c r="D36" s="65"/>
      <c r="E36" s="65"/>
      <c r="F36" s="65"/>
      <c r="G36" s="63"/>
      <c r="H36" s="63"/>
      <c r="I36" s="63"/>
      <c r="J36" s="158" t="s">
        <v>710</v>
      </c>
      <c r="K36" s="63" t="s">
        <v>675</v>
      </c>
      <c r="L36" s="63" t="s">
        <v>634</v>
      </c>
      <c r="M36" s="99">
        <f>SUM(M30:M35)</f>
        <v>37000</v>
      </c>
      <c r="N36" s="65"/>
      <c r="O36" s="66"/>
      <c r="P36" s="63"/>
      <c r="Q36" s="67"/>
    </row>
    <row r="37" spans="1:17" ht="12.75" x14ac:dyDescent="0.25">
      <c r="A37" s="3">
        <v>2024</v>
      </c>
      <c r="B37" s="3" t="s">
        <v>27</v>
      </c>
      <c r="C37" s="12" t="s">
        <v>195</v>
      </c>
      <c r="D37" s="13" t="s">
        <v>199</v>
      </c>
      <c r="E37" s="13" t="s">
        <v>203</v>
      </c>
      <c r="F37" s="13">
        <v>10</v>
      </c>
      <c r="G37" s="3" t="s">
        <v>18</v>
      </c>
      <c r="H37" s="3" t="s">
        <v>161</v>
      </c>
      <c r="I37" s="3" t="s">
        <v>176</v>
      </c>
      <c r="J37" s="3" t="s">
        <v>24</v>
      </c>
      <c r="K37" s="3">
        <v>12</v>
      </c>
      <c r="L37" s="3"/>
      <c r="M37" s="98">
        <v>15000</v>
      </c>
      <c r="N37" s="13"/>
      <c r="O37" s="20" t="s">
        <v>19</v>
      </c>
      <c r="P37" s="3"/>
    </row>
    <row r="38" spans="1:17" ht="25.5" x14ac:dyDescent="0.25">
      <c r="A38" s="3">
        <v>2024</v>
      </c>
      <c r="B38" s="3" t="s">
        <v>27</v>
      </c>
      <c r="C38" s="12" t="s">
        <v>318</v>
      </c>
      <c r="D38" s="13" t="s">
        <v>321</v>
      </c>
      <c r="E38" s="13" t="s">
        <v>328</v>
      </c>
      <c r="F38" s="13">
        <v>44</v>
      </c>
      <c r="G38" s="3" t="s">
        <v>18</v>
      </c>
      <c r="H38" s="3" t="s">
        <v>161</v>
      </c>
      <c r="I38" s="3" t="s">
        <v>176</v>
      </c>
      <c r="J38" s="3" t="s">
        <v>24</v>
      </c>
      <c r="K38" s="3">
        <v>12</v>
      </c>
      <c r="L38" s="3"/>
      <c r="M38" s="98">
        <v>15000</v>
      </c>
      <c r="N38" s="13"/>
      <c r="O38" s="20" t="s">
        <v>19</v>
      </c>
      <c r="P38" s="3"/>
    </row>
    <row r="39" spans="1:17" s="68" customFormat="1" ht="12.75" x14ac:dyDescent="0.25">
      <c r="A39" s="63"/>
      <c r="B39" s="63"/>
      <c r="C39" s="64"/>
      <c r="D39" s="65"/>
      <c r="E39" s="65"/>
      <c r="F39" s="65"/>
      <c r="G39" s="63"/>
      <c r="H39" s="63"/>
      <c r="I39" s="63"/>
      <c r="J39" s="158" t="s">
        <v>682</v>
      </c>
      <c r="K39" s="63" t="s">
        <v>683</v>
      </c>
      <c r="L39" s="63" t="s">
        <v>635</v>
      </c>
      <c r="M39" s="99">
        <f>SUM(M37:M38)</f>
        <v>30000</v>
      </c>
      <c r="N39" s="65"/>
      <c r="O39" s="66"/>
      <c r="P39" s="63"/>
      <c r="Q39" s="67"/>
    </row>
    <row r="40" spans="1:17" ht="12.75" x14ac:dyDescent="0.25">
      <c r="A40" s="3">
        <v>2024</v>
      </c>
      <c r="B40" s="3" t="s">
        <v>27</v>
      </c>
      <c r="C40" s="12" t="s">
        <v>317</v>
      </c>
      <c r="D40" s="13" t="s">
        <v>320</v>
      </c>
      <c r="E40" s="13" t="s">
        <v>329</v>
      </c>
      <c r="F40" s="13">
        <v>57</v>
      </c>
      <c r="G40" s="3" t="s">
        <v>18</v>
      </c>
      <c r="H40" s="3" t="s">
        <v>22</v>
      </c>
      <c r="I40" s="3" t="s">
        <v>238</v>
      </c>
      <c r="J40" s="3" t="s">
        <v>24</v>
      </c>
      <c r="K40" s="3">
        <v>90</v>
      </c>
      <c r="L40" s="3"/>
      <c r="M40" s="98">
        <v>20000</v>
      </c>
      <c r="N40" s="13"/>
      <c r="O40" s="3" t="s">
        <v>19</v>
      </c>
      <c r="P40" s="3"/>
    </row>
    <row r="41" spans="1:17" ht="12.75" x14ac:dyDescent="0.25">
      <c r="A41" s="3">
        <v>2024</v>
      </c>
      <c r="B41" s="3" t="s">
        <v>27</v>
      </c>
      <c r="C41" s="12" t="s">
        <v>37</v>
      </c>
      <c r="D41" s="13" t="s">
        <v>47</v>
      </c>
      <c r="E41" s="3" t="s">
        <v>41</v>
      </c>
      <c r="F41" s="3">
        <v>93</v>
      </c>
      <c r="G41" s="3" t="s">
        <v>18</v>
      </c>
      <c r="H41" s="3" t="s">
        <v>22</v>
      </c>
      <c r="I41" s="3" t="s">
        <v>42</v>
      </c>
      <c r="J41" s="3" t="s">
        <v>24</v>
      </c>
      <c r="K41" s="3">
        <v>90</v>
      </c>
      <c r="L41" s="3"/>
      <c r="M41" s="98">
        <v>5000</v>
      </c>
      <c r="N41" s="13"/>
      <c r="O41" s="3" t="s">
        <v>19</v>
      </c>
      <c r="P41" s="3"/>
    </row>
    <row r="42" spans="1:17" ht="12.75" x14ac:dyDescent="0.25">
      <c r="A42" s="3">
        <v>2024</v>
      </c>
      <c r="B42" s="3" t="s">
        <v>27</v>
      </c>
      <c r="C42" s="12" t="s">
        <v>69</v>
      </c>
      <c r="D42" s="13" t="s">
        <v>71</v>
      </c>
      <c r="E42" s="13" t="s">
        <v>76</v>
      </c>
      <c r="F42" s="13">
        <v>75</v>
      </c>
      <c r="G42" s="3" t="s">
        <v>18</v>
      </c>
      <c r="H42" s="3" t="s">
        <v>22</v>
      </c>
      <c r="I42" s="3" t="s">
        <v>23</v>
      </c>
      <c r="J42" s="3" t="s">
        <v>24</v>
      </c>
      <c r="K42" s="3">
        <v>95</v>
      </c>
      <c r="L42" s="3"/>
      <c r="M42" s="98">
        <v>4000</v>
      </c>
      <c r="N42" s="13"/>
      <c r="O42" s="20" t="s">
        <v>19</v>
      </c>
    </row>
    <row r="43" spans="1:17" s="33" customFormat="1" ht="12.75" x14ac:dyDescent="0.25">
      <c r="A43" s="3">
        <v>2024</v>
      </c>
      <c r="B43" s="3" t="s">
        <v>27</v>
      </c>
      <c r="C43" s="12" t="s">
        <v>35</v>
      </c>
      <c r="D43" s="13" t="s">
        <v>45</v>
      </c>
      <c r="E43" s="3" t="s">
        <v>39</v>
      </c>
      <c r="F43" s="3">
        <v>75</v>
      </c>
      <c r="G43" s="3" t="s">
        <v>18</v>
      </c>
      <c r="H43" s="3" t="s">
        <v>22</v>
      </c>
      <c r="I43" s="3" t="s">
        <v>23</v>
      </c>
      <c r="J43" s="3" t="s">
        <v>24</v>
      </c>
      <c r="K43" s="3">
        <v>90</v>
      </c>
      <c r="L43" s="3"/>
      <c r="M43" s="98">
        <v>7500</v>
      </c>
      <c r="N43" s="13"/>
      <c r="O43" s="20" t="s">
        <v>19</v>
      </c>
      <c r="P43" s="3"/>
      <c r="Q43" s="16"/>
    </row>
    <row r="44" spans="1:17" ht="12.75" x14ac:dyDescent="0.25">
      <c r="A44" s="3">
        <v>2024</v>
      </c>
      <c r="B44" s="3" t="s">
        <v>27</v>
      </c>
      <c r="C44" s="12" t="s">
        <v>70</v>
      </c>
      <c r="D44" s="13" t="s">
        <v>72</v>
      </c>
      <c r="E44" s="13" t="s">
        <v>77</v>
      </c>
      <c r="F44" s="13">
        <v>75</v>
      </c>
      <c r="G44" s="3" t="s">
        <v>18</v>
      </c>
      <c r="H44" s="3" t="s">
        <v>22</v>
      </c>
      <c r="I44" s="3" t="s">
        <v>23</v>
      </c>
      <c r="J44" s="3" t="s">
        <v>24</v>
      </c>
      <c r="K44" s="3">
        <v>90</v>
      </c>
      <c r="L44" s="3"/>
      <c r="M44" s="98">
        <v>6000</v>
      </c>
      <c r="N44" s="13"/>
      <c r="O44" s="20" t="s">
        <v>19</v>
      </c>
      <c r="P44" s="3"/>
    </row>
    <row r="45" spans="1:17" ht="12.75" x14ac:dyDescent="0.25">
      <c r="A45" s="3">
        <v>2024</v>
      </c>
      <c r="B45" s="3" t="s">
        <v>27</v>
      </c>
      <c r="C45" s="12" t="s">
        <v>28</v>
      </c>
      <c r="D45" s="13" t="s">
        <v>29</v>
      </c>
      <c r="E45" s="13" t="s">
        <v>144</v>
      </c>
      <c r="F45" s="13">
        <v>75</v>
      </c>
      <c r="G45" s="3" t="s">
        <v>18</v>
      </c>
      <c r="H45" s="3" t="s">
        <v>22</v>
      </c>
      <c r="I45" s="3" t="s">
        <v>23</v>
      </c>
      <c r="J45" s="3" t="s">
        <v>24</v>
      </c>
      <c r="K45" s="3">
        <v>100</v>
      </c>
      <c r="L45" s="3"/>
      <c r="M45" s="98">
        <v>6000</v>
      </c>
      <c r="N45" s="13"/>
      <c r="O45" s="20" t="s">
        <v>19</v>
      </c>
      <c r="P45" s="3"/>
    </row>
    <row r="46" spans="1:17" ht="12.75" x14ac:dyDescent="0.25">
      <c r="A46" s="3">
        <v>2024</v>
      </c>
      <c r="B46" s="3" t="s">
        <v>27</v>
      </c>
      <c r="C46" s="12" t="s">
        <v>36</v>
      </c>
      <c r="D46" s="13" t="s">
        <v>46</v>
      </c>
      <c r="E46" s="3" t="s">
        <v>40</v>
      </c>
      <c r="F46" s="3">
        <v>10</v>
      </c>
      <c r="G46" s="3" t="s">
        <v>18</v>
      </c>
      <c r="H46" s="3" t="s">
        <v>22</v>
      </c>
      <c r="I46" s="3" t="s">
        <v>23</v>
      </c>
      <c r="J46" s="3" t="s">
        <v>24</v>
      </c>
      <c r="K46" s="3">
        <v>110</v>
      </c>
      <c r="L46" s="3"/>
      <c r="M46" s="98">
        <v>7500</v>
      </c>
      <c r="N46" s="13"/>
      <c r="O46" s="3" t="s">
        <v>19</v>
      </c>
      <c r="P46" s="3"/>
    </row>
    <row r="47" spans="1:17" ht="12.75" x14ac:dyDescent="0.25">
      <c r="A47" s="26">
        <v>2024</v>
      </c>
      <c r="B47" s="26" t="s">
        <v>27</v>
      </c>
      <c r="C47" s="27" t="s">
        <v>182</v>
      </c>
      <c r="D47" s="28" t="s">
        <v>188</v>
      </c>
      <c r="E47" s="28" t="s">
        <v>194</v>
      </c>
      <c r="F47" s="28">
        <v>33</v>
      </c>
      <c r="G47" s="26" t="s">
        <v>18</v>
      </c>
      <c r="H47" s="26" t="s">
        <v>22</v>
      </c>
      <c r="I47" s="26" t="s">
        <v>23</v>
      </c>
      <c r="J47" s="26" t="s">
        <v>24</v>
      </c>
      <c r="K47" s="26">
        <v>90</v>
      </c>
      <c r="L47" s="26"/>
      <c r="M47" s="102">
        <v>15000</v>
      </c>
      <c r="N47" s="28"/>
      <c r="O47" s="44" t="s">
        <v>19</v>
      </c>
      <c r="P47" s="26"/>
    </row>
    <row r="48" spans="1:17" ht="12.75" x14ac:dyDescent="0.25">
      <c r="A48" s="26">
        <v>2024</v>
      </c>
      <c r="B48" s="26" t="s">
        <v>27</v>
      </c>
      <c r="C48" s="27" t="s">
        <v>181</v>
      </c>
      <c r="D48" s="28" t="s">
        <v>187</v>
      </c>
      <c r="E48" s="28" t="s">
        <v>193</v>
      </c>
      <c r="F48" s="28">
        <v>75</v>
      </c>
      <c r="G48" s="26" t="s">
        <v>18</v>
      </c>
      <c r="H48" s="26" t="s">
        <v>22</v>
      </c>
      <c r="I48" s="26" t="s">
        <v>23</v>
      </c>
      <c r="J48" s="26" t="s">
        <v>24</v>
      </c>
      <c r="K48" s="26">
        <v>90</v>
      </c>
      <c r="L48" s="26"/>
      <c r="M48" s="102">
        <v>15000</v>
      </c>
      <c r="N48" s="28"/>
      <c r="O48" s="44" t="s">
        <v>19</v>
      </c>
      <c r="P48" s="26"/>
    </row>
    <row r="49" spans="1:17" ht="12.75" x14ac:dyDescent="0.25">
      <c r="A49" s="23">
        <v>2024</v>
      </c>
      <c r="B49" s="23" t="s">
        <v>27</v>
      </c>
      <c r="C49" s="15" t="s">
        <v>141</v>
      </c>
      <c r="D49" s="22" t="s">
        <v>142</v>
      </c>
      <c r="E49" s="22" t="s">
        <v>143</v>
      </c>
      <c r="F49" s="22">
        <v>75</v>
      </c>
      <c r="G49" s="23" t="s">
        <v>18</v>
      </c>
      <c r="H49" s="23" t="s">
        <v>22</v>
      </c>
      <c r="I49" s="23" t="s">
        <v>23</v>
      </c>
      <c r="J49" s="23" t="s">
        <v>24</v>
      </c>
      <c r="K49" s="23">
        <v>100</v>
      </c>
      <c r="L49" s="23"/>
      <c r="M49" s="103">
        <v>8000</v>
      </c>
      <c r="N49" s="22"/>
      <c r="O49" s="20" t="s">
        <v>19</v>
      </c>
      <c r="P49" s="23"/>
      <c r="Q49" s="33" t="s">
        <v>491</v>
      </c>
    </row>
    <row r="50" spans="1:17" s="68" customFormat="1" ht="12.75" x14ac:dyDescent="0.25">
      <c r="A50" s="63"/>
      <c r="B50" s="63"/>
      <c r="C50" s="64"/>
      <c r="D50" s="65"/>
      <c r="E50" s="65"/>
      <c r="F50" s="65"/>
      <c r="G50" s="63"/>
      <c r="H50" s="63"/>
      <c r="I50" s="63"/>
      <c r="J50" s="158" t="s">
        <v>684</v>
      </c>
      <c r="K50" s="63" t="s">
        <v>685</v>
      </c>
      <c r="L50" s="63" t="s">
        <v>636</v>
      </c>
      <c r="M50" s="99">
        <f>SUM(M40:M49)</f>
        <v>94000</v>
      </c>
      <c r="N50" s="65"/>
      <c r="O50" s="66"/>
      <c r="P50" s="63"/>
      <c r="Q50" s="67"/>
    </row>
    <row r="51" spans="1:17" s="85" customFormat="1" ht="12.75" x14ac:dyDescent="0.25">
      <c r="A51" s="81"/>
      <c r="B51" s="81"/>
      <c r="C51" s="69"/>
      <c r="D51" s="82"/>
      <c r="E51" s="82"/>
      <c r="F51" s="82"/>
      <c r="G51" s="81"/>
      <c r="H51" s="81"/>
      <c r="I51" s="81"/>
      <c r="J51" s="81" t="s">
        <v>643</v>
      </c>
      <c r="K51" s="81" t="s">
        <v>697</v>
      </c>
      <c r="L51" s="81" t="s">
        <v>637</v>
      </c>
      <c r="M51" s="170">
        <f>M50+M39+M36+M29+M25+M7</f>
        <v>354500</v>
      </c>
      <c r="N51" s="82"/>
      <c r="O51" s="83"/>
      <c r="P51" s="81"/>
      <c r="Q51" s="84"/>
    </row>
    <row r="52" spans="1:17" ht="12.75" x14ac:dyDescent="0.25">
      <c r="A52" s="3">
        <v>2024</v>
      </c>
      <c r="B52" s="3" t="s">
        <v>27</v>
      </c>
      <c r="C52" s="12" t="s">
        <v>299</v>
      </c>
      <c r="D52" s="56" t="s">
        <v>301</v>
      </c>
      <c r="E52" s="13"/>
      <c r="F52" s="13">
        <v>68</v>
      </c>
      <c r="G52" s="3" t="s">
        <v>33</v>
      </c>
      <c r="H52" s="3" t="s">
        <v>127</v>
      </c>
      <c r="I52" s="3" t="s">
        <v>128</v>
      </c>
      <c r="J52" s="3" t="s">
        <v>30</v>
      </c>
      <c r="K52" s="3">
        <v>52</v>
      </c>
      <c r="L52" s="3"/>
      <c r="M52" s="98">
        <v>3500</v>
      </c>
      <c r="N52" s="13"/>
      <c r="O52" s="20" t="s">
        <v>19</v>
      </c>
      <c r="P52" s="3"/>
    </row>
    <row r="53" spans="1:17" ht="12.75" x14ac:dyDescent="0.25">
      <c r="A53" s="3">
        <v>2024</v>
      </c>
      <c r="B53" s="3" t="s">
        <v>27</v>
      </c>
      <c r="C53" s="12" t="s">
        <v>169</v>
      </c>
      <c r="D53" s="13" t="s">
        <v>171</v>
      </c>
      <c r="E53" s="13"/>
      <c r="F53" s="13">
        <v>54</v>
      </c>
      <c r="G53" s="3" t="s">
        <v>33</v>
      </c>
      <c r="H53" s="3" t="s">
        <v>127</v>
      </c>
      <c r="I53" s="3" t="s">
        <v>128</v>
      </c>
      <c r="J53" s="3" t="s">
        <v>30</v>
      </c>
      <c r="K53" s="3">
        <v>30</v>
      </c>
      <c r="L53" s="3"/>
      <c r="M53" s="98">
        <v>2500</v>
      </c>
      <c r="N53" s="13"/>
      <c r="O53" s="20" t="s">
        <v>19</v>
      </c>
      <c r="P53" s="3"/>
    </row>
    <row r="54" spans="1:17" ht="12.75" x14ac:dyDescent="0.25">
      <c r="A54" s="3">
        <v>2024</v>
      </c>
      <c r="B54" s="3" t="s">
        <v>27</v>
      </c>
      <c r="C54" s="12" t="s">
        <v>166</v>
      </c>
      <c r="D54" s="13" t="s">
        <v>167</v>
      </c>
      <c r="E54" s="13"/>
      <c r="F54" s="13">
        <v>55</v>
      </c>
      <c r="G54" s="3" t="s">
        <v>33</v>
      </c>
      <c r="H54" s="3" t="s">
        <v>127</v>
      </c>
      <c r="I54" s="3" t="s">
        <v>128</v>
      </c>
      <c r="J54" s="3" t="s">
        <v>30</v>
      </c>
      <c r="K54" s="3">
        <v>70</v>
      </c>
      <c r="L54" s="3"/>
      <c r="M54" s="98">
        <v>3000</v>
      </c>
      <c r="N54" s="13"/>
      <c r="O54" s="20" t="s">
        <v>19</v>
      </c>
      <c r="P54" s="3"/>
    </row>
    <row r="55" spans="1:17" ht="12.75" x14ac:dyDescent="0.25">
      <c r="A55" s="3">
        <v>2024</v>
      </c>
      <c r="B55" s="3" t="s">
        <v>27</v>
      </c>
      <c r="C55" s="12" t="s">
        <v>298</v>
      </c>
      <c r="D55" s="13" t="s">
        <v>300</v>
      </c>
      <c r="E55" s="13"/>
      <c r="F55" s="13">
        <v>68</v>
      </c>
      <c r="G55" s="3" t="s">
        <v>33</v>
      </c>
      <c r="H55" s="3" t="s">
        <v>127</v>
      </c>
      <c r="I55" s="3" t="s">
        <v>128</v>
      </c>
      <c r="J55" s="3" t="s">
        <v>30</v>
      </c>
      <c r="K55" s="3">
        <v>52</v>
      </c>
      <c r="L55" s="3"/>
      <c r="M55" s="98">
        <v>3500</v>
      </c>
      <c r="N55" s="13"/>
      <c r="O55" s="20" t="s">
        <v>19</v>
      </c>
      <c r="P55" s="3"/>
    </row>
    <row r="56" spans="1:17" ht="12.75" x14ac:dyDescent="0.25">
      <c r="A56" s="3">
        <v>2024</v>
      </c>
      <c r="B56" s="3" t="s">
        <v>27</v>
      </c>
      <c r="C56" s="12" t="s">
        <v>168</v>
      </c>
      <c r="D56" s="13" t="s">
        <v>170</v>
      </c>
      <c r="E56" s="13"/>
      <c r="F56" s="13">
        <v>67</v>
      </c>
      <c r="G56" s="3" t="s">
        <v>33</v>
      </c>
      <c r="H56" s="3" t="s">
        <v>127</v>
      </c>
      <c r="I56" s="3" t="s">
        <v>128</v>
      </c>
      <c r="J56" s="3" t="s">
        <v>30</v>
      </c>
      <c r="K56" s="3">
        <v>90</v>
      </c>
      <c r="L56" s="3"/>
      <c r="M56" s="98">
        <v>2500</v>
      </c>
      <c r="N56" s="13"/>
      <c r="O56" s="3" t="s">
        <v>19</v>
      </c>
      <c r="P56" s="3"/>
    </row>
    <row r="57" spans="1:17" ht="12.75" x14ac:dyDescent="0.25">
      <c r="A57" s="3">
        <v>2024</v>
      </c>
      <c r="B57" s="3" t="s">
        <v>27</v>
      </c>
      <c r="C57" s="12" t="s">
        <v>401</v>
      </c>
      <c r="D57" s="13" t="s">
        <v>405</v>
      </c>
      <c r="E57" s="13"/>
      <c r="F57" s="13">
        <v>54</v>
      </c>
      <c r="G57" s="3" t="s">
        <v>33</v>
      </c>
      <c r="H57" s="3" t="s">
        <v>407</v>
      </c>
      <c r="I57" s="3" t="s">
        <v>128</v>
      </c>
      <c r="J57" s="3" t="s">
        <v>30</v>
      </c>
      <c r="K57" s="3">
        <v>90</v>
      </c>
      <c r="L57" s="3"/>
      <c r="M57" s="98">
        <v>3500</v>
      </c>
      <c r="N57" s="13"/>
      <c r="O57" s="20" t="s">
        <v>19</v>
      </c>
      <c r="P57" s="3"/>
    </row>
    <row r="58" spans="1:17" ht="12.75" x14ac:dyDescent="0.25">
      <c r="A58" s="3">
        <v>2024</v>
      </c>
      <c r="B58" s="3" t="s">
        <v>27</v>
      </c>
      <c r="C58" s="12" t="s">
        <v>403</v>
      </c>
      <c r="D58" s="13" t="s">
        <v>406</v>
      </c>
      <c r="E58" s="13"/>
      <c r="F58" s="13">
        <v>68</v>
      </c>
      <c r="G58" s="3" t="s">
        <v>33</v>
      </c>
      <c r="H58" s="3" t="s">
        <v>407</v>
      </c>
      <c r="I58" s="3" t="s">
        <v>128</v>
      </c>
      <c r="J58" s="3" t="s">
        <v>30</v>
      </c>
      <c r="K58" s="3">
        <v>52</v>
      </c>
      <c r="L58" s="3"/>
      <c r="M58" s="98">
        <v>2500</v>
      </c>
      <c r="N58" s="13"/>
      <c r="O58" s="20" t="s">
        <v>19</v>
      </c>
      <c r="P58" s="3"/>
    </row>
    <row r="59" spans="1:17" ht="12.75" x14ac:dyDescent="0.25">
      <c r="A59" s="3">
        <v>2024</v>
      </c>
      <c r="B59" s="3" t="s">
        <v>27</v>
      </c>
      <c r="C59" s="12" t="s">
        <v>400</v>
      </c>
      <c r="D59" s="13" t="s">
        <v>404</v>
      </c>
      <c r="E59" s="13"/>
      <c r="F59" s="13">
        <v>67</v>
      </c>
      <c r="G59" s="3" t="s">
        <v>33</v>
      </c>
      <c r="H59" s="3" t="s">
        <v>407</v>
      </c>
      <c r="I59" s="3" t="s">
        <v>128</v>
      </c>
      <c r="J59" s="3" t="s">
        <v>30</v>
      </c>
      <c r="K59" s="3">
        <v>60</v>
      </c>
      <c r="L59" s="3"/>
      <c r="M59" s="98">
        <v>2500</v>
      </c>
      <c r="N59" s="13"/>
      <c r="O59" s="20" t="s">
        <v>19</v>
      </c>
      <c r="P59" s="3"/>
    </row>
    <row r="60" spans="1:17" ht="12.75" x14ac:dyDescent="0.25">
      <c r="A60" s="3">
        <v>2024</v>
      </c>
      <c r="B60" s="3" t="s">
        <v>27</v>
      </c>
      <c r="C60" s="12" t="s">
        <v>402</v>
      </c>
      <c r="D60" s="13" t="s">
        <v>271</v>
      </c>
      <c r="E60" s="13"/>
      <c r="F60" s="13">
        <v>57</v>
      </c>
      <c r="G60" s="3" t="s">
        <v>33</v>
      </c>
      <c r="H60" s="3" t="s">
        <v>407</v>
      </c>
      <c r="I60" s="3" t="s">
        <v>128</v>
      </c>
      <c r="J60" s="3" t="s">
        <v>30</v>
      </c>
      <c r="K60" s="3">
        <v>108</v>
      </c>
      <c r="L60" s="3"/>
      <c r="M60" s="98">
        <v>3500</v>
      </c>
      <c r="N60" s="13"/>
      <c r="O60" s="20" t="s">
        <v>19</v>
      </c>
      <c r="P60" s="3"/>
    </row>
    <row r="61" spans="1:17" s="75" customFormat="1" ht="12.75" x14ac:dyDescent="0.25">
      <c r="A61" s="70"/>
      <c r="B61" s="70"/>
      <c r="C61" s="71"/>
      <c r="D61" s="72"/>
      <c r="E61" s="72"/>
      <c r="F61" s="72"/>
      <c r="G61" s="70"/>
      <c r="H61" s="70"/>
      <c r="I61" s="70"/>
      <c r="J61" s="165" t="s">
        <v>686</v>
      </c>
      <c r="K61" s="70" t="s">
        <v>687</v>
      </c>
      <c r="L61" s="70" t="s">
        <v>638</v>
      </c>
      <c r="M61" s="104">
        <f>SUM(M52:M60)</f>
        <v>27000</v>
      </c>
      <c r="N61" s="72"/>
      <c r="O61" s="73"/>
      <c r="P61" s="70"/>
      <c r="Q61" s="74"/>
    </row>
    <row r="62" spans="1:17" ht="12.75" x14ac:dyDescent="0.25">
      <c r="A62" s="3">
        <v>2024</v>
      </c>
      <c r="B62" s="3" t="s">
        <v>27</v>
      </c>
      <c r="C62" s="12" t="s">
        <v>110</v>
      </c>
      <c r="D62" s="13" t="s">
        <v>114</v>
      </c>
      <c r="E62" s="13"/>
      <c r="F62" s="13">
        <v>75</v>
      </c>
      <c r="G62" s="3" t="s">
        <v>33</v>
      </c>
      <c r="H62" s="3" t="s">
        <v>34</v>
      </c>
      <c r="I62" s="3" t="s">
        <v>38</v>
      </c>
      <c r="J62" s="3" t="s">
        <v>30</v>
      </c>
      <c r="K62" s="3">
        <v>30</v>
      </c>
      <c r="L62" s="3">
        <v>6</v>
      </c>
      <c r="M62" s="98">
        <v>3000</v>
      </c>
      <c r="N62" s="13"/>
      <c r="O62" s="20" t="s">
        <v>19</v>
      </c>
      <c r="P62" s="3"/>
    </row>
    <row r="63" spans="1:17" ht="12.75" x14ac:dyDescent="0.25">
      <c r="A63" s="3">
        <v>2024</v>
      </c>
      <c r="B63" s="3" t="s">
        <v>27</v>
      </c>
      <c r="C63" s="12" t="s">
        <v>109</v>
      </c>
      <c r="D63" s="13" t="s">
        <v>113</v>
      </c>
      <c r="E63" s="13"/>
      <c r="F63" s="13">
        <v>67</v>
      </c>
      <c r="G63" s="3" t="s">
        <v>33</v>
      </c>
      <c r="H63" s="3" t="s">
        <v>34</v>
      </c>
      <c r="I63" s="3" t="s">
        <v>38</v>
      </c>
      <c r="J63" s="3" t="s">
        <v>30</v>
      </c>
      <c r="K63" s="3">
        <v>26</v>
      </c>
      <c r="L63" s="3">
        <v>8</v>
      </c>
      <c r="M63" s="98">
        <v>4000</v>
      </c>
      <c r="N63" s="13"/>
      <c r="O63" s="20" t="s">
        <v>19</v>
      </c>
      <c r="P63" s="3"/>
    </row>
    <row r="64" spans="1:17" ht="12.75" x14ac:dyDescent="0.25">
      <c r="A64" s="3">
        <v>2024</v>
      </c>
      <c r="B64" s="3" t="s">
        <v>27</v>
      </c>
      <c r="C64" s="12" t="s">
        <v>31</v>
      </c>
      <c r="D64" s="3" t="s">
        <v>32</v>
      </c>
      <c r="E64" s="3"/>
      <c r="F64" s="3">
        <v>67</v>
      </c>
      <c r="G64" s="3" t="s">
        <v>33</v>
      </c>
      <c r="H64" s="3" t="s">
        <v>34</v>
      </c>
      <c r="I64" s="3" t="s">
        <v>38</v>
      </c>
      <c r="J64" s="3" t="s">
        <v>30</v>
      </c>
      <c r="K64" s="3">
        <v>26</v>
      </c>
      <c r="L64" s="3">
        <v>6</v>
      </c>
      <c r="M64" s="98">
        <v>5000</v>
      </c>
      <c r="N64" s="13"/>
      <c r="O64" s="20" t="s">
        <v>19</v>
      </c>
      <c r="P64" s="3"/>
    </row>
    <row r="65" spans="1:17" ht="12.75" x14ac:dyDescent="0.25">
      <c r="A65" s="3">
        <v>2024</v>
      </c>
      <c r="B65" s="3" t="s">
        <v>27</v>
      </c>
      <c r="C65" s="12" t="s">
        <v>139</v>
      </c>
      <c r="D65" s="13" t="s">
        <v>140</v>
      </c>
      <c r="E65" s="13"/>
      <c r="F65" s="13">
        <v>67</v>
      </c>
      <c r="G65" s="3" t="s">
        <v>33</v>
      </c>
      <c r="H65" s="3" t="s">
        <v>34</v>
      </c>
      <c r="I65" s="3" t="s">
        <v>38</v>
      </c>
      <c r="J65" s="3" t="s">
        <v>30</v>
      </c>
      <c r="K65" s="3">
        <v>52</v>
      </c>
      <c r="L65" s="3">
        <v>6</v>
      </c>
      <c r="M65" s="98">
        <v>4000</v>
      </c>
      <c r="N65" s="13"/>
      <c r="O65" s="20" t="s">
        <v>19</v>
      </c>
      <c r="P65" s="3"/>
    </row>
    <row r="66" spans="1:17" s="75" customFormat="1" ht="12.75" x14ac:dyDescent="0.25">
      <c r="A66" s="70"/>
      <c r="B66" s="70"/>
      <c r="C66" s="71"/>
      <c r="D66" s="72"/>
      <c r="E66" s="72"/>
      <c r="F66" s="72"/>
      <c r="G66" s="70"/>
      <c r="H66" s="70"/>
      <c r="I66" s="70"/>
      <c r="J66" s="165" t="s">
        <v>688</v>
      </c>
      <c r="K66" s="70" t="s">
        <v>689</v>
      </c>
      <c r="L66" s="70" t="s">
        <v>639</v>
      </c>
      <c r="M66" s="104">
        <f>SUM(M62:M65)</f>
        <v>16000</v>
      </c>
      <c r="N66" s="72"/>
      <c r="O66" s="73"/>
      <c r="P66" s="70"/>
      <c r="Q66" s="74"/>
    </row>
    <row r="67" spans="1:17" ht="12.75" x14ac:dyDescent="0.25">
      <c r="A67" s="3">
        <v>2024</v>
      </c>
      <c r="B67" s="3" t="s">
        <v>27</v>
      </c>
      <c r="C67" s="12" t="s">
        <v>173</v>
      </c>
      <c r="D67" s="13" t="s">
        <v>175</v>
      </c>
      <c r="E67" s="13"/>
      <c r="F67" s="13">
        <v>68</v>
      </c>
      <c r="G67" s="3" t="s">
        <v>18</v>
      </c>
      <c r="H67" s="3" t="s">
        <v>161</v>
      </c>
      <c r="I67" s="3" t="s">
        <v>176</v>
      </c>
      <c r="J67" s="3" t="s">
        <v>30</v>
      </c>
      <c r="K67" s="3">
        <v>8</v>
      </c>
      <c r="L67" s="3"/>
      <c r="M67" s="98">
        <v>2500</v>
      </c>
      <c r="N67" s="13"/>
      <c r="O67" s="20" t="s">
        <v>19</v>
      </c>
      <c r="P67" s="3"/>
    </row>
    <row r="68" spans="1:17" ht="12.75" x14ac:dyDescent="0.25">
      <c r="A68" s="3">
        <v>2024</v>
      </c>
      <c r="B68" s="3" t="s">
        <v>27</v>
      </c>
      <c r="C68" s="12" t="s">
        <v>172</v>
      </c>
      <c r="D68" s="13" t="s">
        <v>174</v>
      </c>
      <c r="E68" s="13"/>
      <c r="F68" s="13">
        <v>67</v>
      </c>
      <c r="G68" s="3" t="s">
        <v>18</v>
      </c>
      <c r="H68" s="3" t="s">
        <v>161</v>
      </c>
      <c r="I68" s="3" t="s">
        <v>176</v>
      </c>
      <c r="J68" s="3" t="s">
        <v>30</v>
      </c>
      <c r="K68" s="3">
        <v>8</v>
      </c>
      <c r="L68" s="3"/>
      <c r="M68" s="98">
        <v>3000</v>
      </c>
      <c r="N68" s="13"/>
      <c r="O68" s="20" t="s">
        <v>19</v>
      </c>
      <c r="P68" s="3"/>
    </row>
    <row r="69" spans="1:17" s="75" customFormat="1" ht="12.75" x14ac:dyDescent="0.25">
      <c r="A69" s="70"/>
      <c r="B69" s="70"/>
      <c r="C69" s="71"/>
      <c r="D69" s="72"/>
      <c r="E69" s="72"/>
      <c r="F69" s="72"/>
      <c r="G69" s="70"/>
      <c r="H69" s="70"/>
      <c r="I69" s="70"/>
      <c r="J69" s="165" t="s">
        <v>690</v>
      </c>
      <c r="K69" s="70" t="s">
        <v>691</v>
      </c>
      <c r="L69" s="70" t="s">
        <v>635</v>
      </c>
      <c r="M69" s="104">
        <f>SUM(M67:M68)</f>
        <v>5500</v>
      </c>
      <c r="N69" s="72"/>
      <c r="O69" s="73"/>
      <c r="P69" s="70"/>
      <c r="Q69" s="74"/>
    </row>
    <row r="70" spans="1:17" ht="12.75" x14ac:dyDescent="0.25">
      <c r="A70" s="3">
        <v>2024</v>
      </c>
      <c r="B70" s="3" t="s">
        <v>27</v>
      </c>
      <c r="C70" s="12" t="s">
        <v>290</v>
      </c>
      <c r="D70" s="13" t="s">
        <v>294</v>
      </c>
      <c r="E70" s="13"/>
      <c r="F70" s="13">
        <v>57</v>
      </c>
      <c r="G70" s="3" t="s">
        <v>18</v>
      </c>
      <c r="H70" s="3" t="s">
        <v>161</v>
      </c>
      <c r="I70" s="3" t="s">
        <v>435</v>
      </c>
      <c r="J70" s="3" t="s">
        <v>30</v>
      </c>
      <c r="K70" s="3">
        <v>24</v>
      </c>
      <c r="L70" s="3"/>
      <c r="M70" s="98">
        <v>3000</v>
      </c>
      <c r="N70" s="13"/>
      <c r="O70" s="20" t="s">
        <v>19</v>
      </c>
      <c r="P70" s="3"/>
    </row>
    <row r="71" spans="1:17" ht="12.75" x14ac:dyDescent="0.25">
      <c r="A71" s="26">
        <v>2024</v>
      </c>
      <c r="B71" s="26" t="s">
        <v>27</v>
      </c>
      <c r="C71" s="27" t="s">
        <v>159</v>
      </c>
      <c r="D71" s="28" t="s">
        <v>160</v>
      </c>
      <c r="E71" s="28"/>
      <c r="F71" s="28">
        <v>68</v>
      </c>
      <c r="G71" s="26" t="s">
        <v>18</v>
      </c>
      <c r="H71" s="26" t="s">
        <v>161</v>
      </c>
      <c r="I71" s="26" t="s">
        <v>435</v>
      </c>
      <c r="J71" s="26" t="s">
        <v>30</v>
      </c>
      <c r="K71" s="26">
        <v>20</v>
      </c>
      <c r="L71" s="26"/>
      <c r="M71" s="102">
        <v>3000</v>
      </c>
      <c r="N71" s="28"/>
      <c r="O71" s="44" t="s">
        <v>19</v>
      </c>
      <c r="P71" s="26"/>
    </row>
    <row r="72" spans="1:17" ht="12.75" x14ac:dyDescent="0.25">
      <c r="A72" s="3">
        <v>2024</v>
      </c>
      <c r="B72" s="3" t="s">
        <v>27</v>
      </c>
      <c r="C72" s="12" t="s">
        <v>267</v>
      </c>
      <c r="D72" s="13" t="s">
        <v>391</v>
      </c>
      <c r="E72" s="13"/>
      <c r="F72" s="13">
        <v>54</v>
      </c>
      <c r="G72" s="3" t="s">
        <v>18</v>
      </c>
      <c r="H72" s="3" t="s">
        <v>161</v>
      </c>
      <c r="I72" s="3" t="s">
        <v>435</v>
      </c>
      <c r="J72" s="3" t="s">
        <v>30</v>
      </c>
      <c r="K72" s="3">
        <v>25</v>
      </c>
      <c r="L72" s="3"/>
      <c r="M72" s="98">
        <v>2000</v>
      </c>
      <c r="N72" s="13"/>
      <c r="O72" s="20" t="s">
        <v>19</v>
      </c>
      <c r="P72" s="3"/>
    </row>
    <row r="73" spans="1:17" ht="12.75" x14ac:dyDescent="0.25">
      <c r="A73" s="3">
        <v>2024</v>
      </c>
      <c r="B73" s="3" t="s">
        <v>27</v>
      </c>
      <c r="C73" s="12" t="s">
        <v>392</v>
      </c>
      <c r="D73" s="13" t="s">
        <v>396</v>
      </c>
      <c r="E73" s="13"/>
      <c r="F73" s="13">
        <v>67</v>
      </c>
      <c r="G73" s="3" t="s">
        <v>18</v>
      </c>
      <c r="H73" s="3" t="s">
        <v>161</v>
      </c>
      <c r="I73" s="3" t="s">
        <v>435</v>
      </c>
      <c r="J73" s="3" t="s">
        <v>30</v>
      </c>
      <c r="K73" s="3">
        <v>24</v>
      </c>
      <c r="L73" s="3"/>
      <c r="M73" s="98">
        <v>2500</v>
      </c>
      <c r="N73" s="13"/>
      <c r="O73" s="20" t="s">
        <v>19</v>
      </c>
      <c r="P73" s="3"/>
    </row>
    <row r="74" spans="1:17" ht="25.5" x14ac:dyDescent="0.25">
      <c r="A74" s="3">
        <v>2024</v>
      </c>
      <c r="B74" s="3" t="s">
        <v>27</v>
      </c>
      <c r="C74" s="12" t="s">
        <v>293</v>
      </c>
      <c r="D74" s="13" t="s">
        <v>297</v>
      </c>
      <c r="E74" s="13"/>
      <c r="F74" s="13">
        <v>54</v>
      </c>
      <c r="G74" s="3" t="s">
        <v>18</v>
      </c>
      <c r="H74" s="3" t="s">
        <v>161</v>
      </c>
      <c r="I74" s="3" t="s">
        <v>435</v>
      </c>
      <c r="J74" s="3" t="s">
        <v>30</v>
      </c>
      <c r="K74" s="3">
        <v>22</v>
      </c>
      <c r="L74" s="3"/>
      <c r="M74" s="98">
        <v>3000</v>
      </c>
      <c r="N74" s="13"/>
      <c r="O74" s="20" t="s">
        <v>19</v>
      </c>
      <c r="P74" s="3"/>
    </row>
    <row r="75" spans="1:17" ht="12.75" x14ac:dyDescent="0.25">
      <c r="A75" s="3">
        <v>2024</v>
      </c>
      <c r="B75" s="3" t="s">
        <v>27</v>
      </c>
      <c r="C75" s="12" t="s">
        <v>393</v>
      </c>
      <c r="D75" s="13" t="s">
        <v>397</v>
      </c>
      <c r="E75" s="13"/>
      <c r="F75" s="13">
        <v>75</v>
      </c>
      <c r="G75" s="3" t="s">
        <v>18</v>
      </c>
      <c r="H75" s="3" t="s">
        <v>161</v>
      </c>
      <c r="I75" s="3" t="s">
        <v>435</v>
      </c>
      <c r="J75" s="3" t="s">
        <v>30</v>
      </c>
      <c r="K75" s="3">
        <v>15</v>
      </c>
      <c r="L75" s="3"/>
      <c r="M75" s="98">
        <v>2500</v>
      </c>
      <c r="N75" s="13"/>
      <c r="O75" s="20" t="s">
        <v>19</v>
      </c>
      <c r="P75" s="3"/>
    </row>
    <row r="76" spans="1:17" ht="12.75" x14ac:dyDescent="0.25">
      <c r="A76" s="3">
        <v>2024</v>
      </c>
      <c r="B76" s="3" t="s">
        <v>27</v>
      </c>
      <c r="C76" s="12" t="s">
        <v>291</v>
      </c>
      <c r="D76" s="13" t="s">
        <v>295</v>
      </c>
      <c r="E76" s="13"/>
      <c r="F76" s="13">
        <v>51</v>
      </c>
      <c r="G76" s="3" t="s">
        <v>18</v>
      </c>
      <c r="H76" s="3" t="s">
        <v>161</v>
      </c>
      <c r="I76" s="3" t="s">
        <v>435</v>
      </c>
      <c r="J76" s="3" t="s">
        <v>30</v>
      </c>
      <c r="K76" s="3">
        <v>15</v>
      </c>
      <c r="L76" s="3"/>
      <c r="M76" s="98">
        <v>3000</v>
      </c>
      <c r="N76" s="13"/>
      <c r="O76" s="20" t="s">
        <v>19</v>
      </c>
      <c r="P76" s="3"/>
    </row>
    <row r="77" spans="1:17" ht="12.75" x14ac:dyDescent="0.25">
      <c r="A77" s="3">
        <v>2024</v>
      </c>
      <c r="B77" s="3" t="s">
        <v>27</v>
      </c>
      <c r="C77" s="12" t="s">
        <v>394</v>
      </c>
      <c r="D77" s="13" t="s">
        <v>398</v>
      </c>
      <c r="E77" s="13"/>
      <c r="F77" s="13">
        <v>54</v>
      </c>
      <c r="G77" s="3" t="s">
        <v>18</v>
      </c>
      <c r="H77" s="3" t="s">
        <v>161</v>
      </c>
      <c r="I77" s="3" t="s">
        <v>435</v>
      </c>
      <c r="J77" s="3" t="s">
        <v>30</v>
      </c>
      <c r="K77" s="3">
        <v>20</v>
      </c>
      <c r="L77" s="3"/>
      <c r="M77" s="98">
        <v>2500</v>
      </c>
      <c r="N77" s="13"/>
      <c r="O77" s="20" t="s">
        <v>19</v>
      </c>
      <c r="P77" s="3"/>
    </row>
    <row r="78" spans="1:17" ht="12.75" x14ac:dyDescent="0.25">
      <c r="A78" s="3">
        <v>2024</v>
      </c>
      <c r="B78" s="3" t="s">
        <v>27</v>
      </c>
      <c r="C78" s="12" t="s">
        <v>209</v>
      </c>
      <c r="D78" s="13" t="s">
        <v>213</v>
      </c>
      <c r="E78" s="13"/>
      <c r="F78" s="13">
        <v>8</v>
      </c>
      <c r="G78" s="3" t="s">
        <v>18</v>
      </c>
      <c r="H78" s="3" t="s">
        <v>161</v>
      </c>
      <c r="I78" s="3" t="s">
        <v>435</v>
      </c>
      <c r="J78" s="3" t="s">
        <v>30</v>
      </c>
      <c r="K78" s="3">
        <v>25</v>
      </c>
      <c r="L78" s="3"/>
      <c r="M78" s="98">
        <v>3000</v>
      </c>
      <c r="N78" s="13"/>
      <c r="O78" s="3" t="s">
        <v>19</v>
      </c>
      <c r="P78" s="3"/>
    </row>
    <row r="79" spans="1:17" ht="12.75" x14ac:dyDescent="0.25">
      <c r="A79" s="26">
        <v>2024</v>
      </c>
      <c r="B79" s="26" t="s">
        <v>27</v>
      </c>
      <c r="C79" s="27" t="s">
        <v>659</v>
      </c>
      <c r="D79" s="28" t="s">
        <v>163</v>
      </c>
      <c r="E79" s="28"/>
      <c r="F79" s="28">
        <v>67</v>
      </c>
      <c r="G79" s="26" t="s">
        <v>18</v>
      </c>
      <c r="H79" s="26" t="s">
        <v>161</v>
      </c>
      <c r="I79" s="26" t="s">
        <v>435</v>
      </c>
      <c r="J79" s="26" t="s">
        <v>30</v>
      </c>
      <c r="K79" s="26">
        <v>15</v>
      </c>
      <c r="L79" s="26"/>
      <c r="M79" s="102">
        <v>3000</v>
      </c>
      <c r="N79" s="28"/>
      <c r="O79" s="44" t="s">
        <v>19</v>
      </c>
      <c r="P79" s="26"/>
    </row>
    <row r="80" spans="1:17" ht="12.75" x14ac:dyDescent="0.25">
      <c r="A80" s="3">
        <v>2024</v>
      </c>
      <c r="B80" s="3" t="s">
        <v>27</v>
      </c>
      <c r="C80" s="12" t="s">
        <v>395</v>
      </c>
      <c r="D80" s="13" t="s">
        <v>399</v>
      </c>
      <c r="E80" s="13"/>
      <c r="F80" s="13">
        <v>51</v>
      </c>
      <c r="G80" s="3" t="s">
        <v>18</v>
      </c>
      <c r="H80" s="3" t="s">
        <v>161</v>
      </c>
      <c r="I80" s="3" t="s">
        <v>435</v>
      </c>
      <c r="J80" s="3" t="s">
        <v>30</v>
      </c>
      <c r="K80" s="3">
        <v>14</v>
      </c>
      <c r="L80" s="3"/>
      <c r="M80" s="98">
        <v>2500</v>
      </c>
      <c r="N80" s="13"/>
      <c r="O80" s="20" t="s">
        <v>19</v>
      </c>
      <c r="P80" s="3"/>
    </row>
    <row r="81" spans="1:17" ht="12.75" x14ac:dyDescent="0.25">
      <c r="A81" s="3">
        <v>2024</v>
      </c>
      <c r="B81" s="3" t="s">
        <v>27</v>
      </c>
      <c r="C81" s="12" t="s">
        <v>292</v>
      </c>
      <c r="D81" s="13" t="s">
        <v>296</v>
      </c>
      <c r="E81" s="13"/>
      <c r="F81" s="13">
        <v>75</v>
      </c>
      <c r="G81" s="3" t="s">
        <v>18</v>
      </c>
      <c r="H81" s="3" t="s">
        <v>161</v>
      </c>
      <c r="I81" s="3" t="s">
        <v>435</v>
      </c>
      <c r="J81" s="3" t="s">
        <v>30</v>
      </c>
      <c r="K81" s="3">
        <v>20</v>
      </c>
      <c r="L81" s="3"/>
      <c r="M81" s="98">
        <v>3000</v>
      </c>
      <c r="N81" s="13"/>
      <c r="O81" s="20" t="s">
        <v>19</v>
      </c>
      <c r="P81" s="3"/>
    </row>
    <row r="82" spans="1:17" s="75" customFormat="1" ht="12.75" x14ac:dyDescent="0.25">
      <c r="A82" s="70"/>
      <c r="B82" s="70"/>
      <c r="C82" s="71"/>
      <c r="D82" s="72"/>
      <c r="E82" s="72"/>
      <c r="F82" s="72"/>
      <c r="G82" s="70"/>
      <c r="H82" s="70"/>
      <c r="I82" s="70"/>
      <c r="J82" s="165" t="s">
        <v>692</v>
      </c>
      <c r="K82" s="70" t="s">
        <v>693</v>
      </c>
      <c r="L82" s="70" t="s">
        <v>660</v>
      </c>
      <c r="M82" s="104">
        <f>SUM(M70:M81)</f>
        <v>33000</v>
      </c>
      <c r="N82" s="72"/>
      <c r="O82" s="73"/>
      <c r="P82" s="70"/>
      <c r="Q82" s="74"/>
    </row>
    <row r="83" spans="1:17" ht="12.75" x14ac:dyDescent="0.25">
      <c r="A83" s="26">
        <v>2024</v>
      </c>
      <c r="B83" s="26" t="s">
        <v>27</v>
      </c>
      <c r="C83" s="27" t="s">
        <v>164</v>
      </c>
      <c r="D83" s="28" t="s">
        <v>165</v>
      </c>
      <c r="E83" s="28"/>
      <c r="F83" s="28">
        <v>93</v>
      </c>
      <c r="G83" s="26" t="s">
        <v>18</v>
      </c>
      <c r="H83" s="26" t="s">
        <v>22</v>
      </c>
      <c r="I83" s="26" t="s">
        <v>23</v>
      </c>
      <c r="J83" s="26" t="s">
        <v>30</v>
      </c>
      <c r="K83" s="26">
        <v>90</v>
      </c>
      <c r="L83" s="26"/>
      <c r="M83" s="102">
        <v>5000</v>
      </c>
      <c r="N83" s="28"/>
      <c r="O83" s="44" t="s">
        <v>19</v>
      </c>
      <c r="P83" s="26"/>
    </row>
    <row r="84" spans="1:17" ht="12.75" x14ac:dyDescent="0.25">
      <c r="A84" s="3">
        <v>2024</v>
      </c>
      <c r="B84" s="3" t="s">
        <v>27</v>
      </c>
      <c r="C84" s="12" t="s">
        <v>302</v>
      </c>
      <c r="D84" s="13" t="s">
        <v>303</v>
      </c>
      <c r="E84" s="13"/>
      <c r="F84" s="13"/>
      <c r="G84" s="3" t="s">
        <v>18</v>
      </c>
      <c r="H84" s="3" t="s">
        <v>22</v>
      </c>
      <c r="I84" s="3" t="s">
        <v>238</v>
      </c>
      <c r="J84" s="3" t="s">
        <v>30</v>
      </c>
      <c r="K84" s="3">
        <v>80</v>
      </c>
      <c r="L84" s="3"/>
      <c r="M84" s="98">
        <v>3500</v>
      </c>
      <c r="N84" s="13"/>
      <c r="O84" s="20" t="s">
        <v>19</v>
      </c>
      <c r="P84" s="3"/>
    </row>
    <row r="85" spans="1:17" ht="12.75" x14ac:dyDescent="0.25">
      <c r="A85" s="3">
        <v>2024</v>
      </c>
      <c r="B85" s="3" t="s">
        <v>27</v>
      </c>
      <c r="C85" s="12" t="s">
        <v>108</v>
      </c>
      <c r="D85" s="13" t="s">
        <v>112</v>
      </c>
      <c r="E85" s="13"/>
      <c r="F85" s="13">
        <v>93</v>
      </c>
      <c r="G85" s="3" t="s">
        <v>18</v>
      </c>
      <c r="H85" s="3" t="s">
        <v>22</v>
      </c>
      <c r="I85" s="3" t="s">
        <v>23</v>
      </c>
      <c r="J85" s="3" t="s">
        <v>30</v>
      </c>
      <c r="K85" s="3">
        <v>90</v>
      </c>
      <c r="L85" s="3"/>
      <c r="M85" s="98">
        <v>2500</v>
      </c>
      <c r="N85" s="13"/>
      <c r="O85" s="20" t="s">
        <v>19</v>
      </c>
      <c r="P85" s="3"/>
    </row>
    <row r="86" spans="1:17" ht="12.75" x14ac:dyDescent="0.25">
      <c r="A86" s="3">
        <v>2024</v>
      </c>
      <c r="B86" s="3" t="s">
        <v>27</v>
      </c>
      <c r="C86" s="11" t="s">
        <v>28</v>
      </c>
      <c r="D86" s="3" t="s">
        <v>29</v>
      </c>
      <c r="E86" s="3"/>
      <c r="F86" s="3">
        <v>51</v>
      </c>
      <c r="G86" s="3" t="s">
        <v>18</v>
      </c>
      <c r="H86" s="3" t="s">
        <v>22</v>
      </c>
      <c r="I86" s="3" t="s">
        <v>23</v>
      </c>
      <c r="J86" s="3" t="s">
        <v>30</v>
      </c>
      <c r="K86" s="3">
        <v>105</v>
      </c>
      <c r="L86" s="3"/>
      <c r="M86" s="98">
        <v>5000</v>
      </c>
      <c r="N86" s="13"/>
      <c r="O86" s="20" t="s">
        <v>19</v>
      </c>
      <c r="P86" s="3"/>
    </row>
    <row r="87" spans="1:17" ht="12.75" x14ac:dyDescent="0.25">
      <c r="A87" s="3">
        <v>2024</v>
      </c>
      <c r="B87" s="3" t="s">
        <v>27</v>
      </c>
      <c r="C87" s="12" t="s">
        <v>107</v>
      </c>
      <c r="D87" s="13" t="s">
        <v>111</v>
      </c>
      <c r="E87" s="13"/>
      <c r="F87" s="13">
        <v>75</v>
      </c>
      <c r="G87" s="3" t="s">
        <v>18</v>
      </c>
      <c r="H87" s="3" t="s">
        <v>22</v>
      </c>
      <c r="I87" s="3" t="s">
        <v>23</v>
      </c>
      <c r="J87" s="3" t="s">
        <v>30</v>
      </c>
      <c r="K87" s="3">
        <v>90</v>
      </c>
      <c r="L87" s="3"/>
      <c r="M87" s="98">
        <v>3500</v>
      </c>
      <c r="N87" s="13"/>
      <c r="O87" s="20" t="s">
        <v>19</v>
      </c>
      <c r="P87" s="3"/>
    </row>
    <row r="88" spans="1:17" ht="12.75" x14ac:dyDescent="0.25">
      <c r="A88" s="3">
        <v>2024</v>
      </c>
      <c r="B88" s="3" t="s">
        <v>27</v>
      </c>
      <c r="C88" s="12" t="s">
        <v>619</v>
      </c>
      <c r="D88" s="13" t="s">
        <v>622</v>
      </c>
      <c r="E88" s="13"/>
      <c r="F88" s="13">
        <v>10</v>
      </c>
      <c r="G88" s="3" t="s">
        <v>18</v>
      </c>
      <c r="H88" s="3" t="s">
        <v>22</v>
      </c>
      <c r="I88" s="3" t="s">
        <v>23</v>
      </c>
      <c r="J88" s="3" t="s">
        <v>30</v>
      </c>
      <c r="K88" s="3">
        <v>90</v>
      </c>
      <c r="L88" s="3"/>
      <c r="M88" s="98">
        <v>4000</v>
      </c>
      <c r="N88" s="13"/>
      <c r="O88" s="20" t="s">
        <v>19</v>
      </c>
      <c r="P88" s="3"/>
    </row>
    <row r="89" spans="1:17" ht="25.5" x14ac:dyDescent="0.25">
      <c r="A89" s="3">
        <v>2024</v>
      </c>
      <c r="B89" s="3" t="s">
        <v>27</v>
      </c>
      <c r="C89" s="12" t="s">
        <v>620</v>
      </c>
      <c r="D89" s="13" t="s">
        <v>624</v>
      </c>
      <c r="E89" s="13"/>
      <c r="F89" s="13">
        <v>68</v>
      </c>
      <c r="G89" s="3" t="s">
        <v>18</v>
      </c>
      <c r="H89" s="3" t="s">
        <v>22</v>
      </c>
      <c r="I89" s="3" t="s">
        <v>23</v>
      </c>
      <c r="J89" s="3" t="s">
        <v>30</v>
      </c>
      <c r="K89" s="3">
        <v>120</v>
      </c>
      <c r="L89" s="3"/>
      <c r="M89" s="98">
        <v>3000</v>
      </c>
      <c r="N89" s="13"/>
      <c r="O89" s="20" t="s">
        <v>19</v>
      </c>
      <c r="P89" s="3"/>
    </row>
    <row r="90" spans="1:17" ht="12.75" x14ac:dyDescent="0.25">
      <c r="A90" s="3">
        <v>2024</v>
      </c>
      <c r="B90" s="3" t="s">
        <v>27</v>
      </c>
      <c r="C90" s="12" t="s">
        <v>621</v>
      </c>
      <c r="D90" s="13" t="s">
        <v>623</v>
      </c>
      <c r="E90" s="13"/>
      <c r="F90" s="13">
        <v>68</v>
      </c>
      <c r="G90" s="3" t="s">
        <v>18</v>
      </c>
      <c r="H90" s="3" t="s">
        <v>22</v>
      </c>
      <c r="I90" s="3" t="s">
        <v>23</v>
      </c>
      <c r="J90" s="3" t="s">
        <v>30</v>
      </c>
      <c r="K90" s="3">
        <v>100</v>
      </c>
      <c r="L90" s="3"/>
      <c r="M90" s="98">
        <v>2500</v>
      </c>
      <c r="N90" s="13"/>
      <c r="O90" s="20" t="s">
        <v>19</v>
      </c>
      <c r="P90" s="3"/>
    </row>
    <row r="91" spans="1:17" s="75" customFormat="1" ht="12.75" x14ac:dyDescent="0.25">
      <c r="A91" s="70"/>
      <c r="B91" s="70"/>
      <c r="C91" s="71"/>
      <c r="D91" s="72"/>
      <c r="E91" s="72"/>
      <c r="F91" s="72"/>
      <c r="G91" s="70"/>
      <c r="H91" s="70"/>
      <c r="I91" s="70"/>
      <c r="J91" s="165" t="s">
        <v>694</v>
      </c>
      <c r="K91" s="70" t="s">
        <v>695</v>
      </c>
      <c r="L91" s="70" t="s">
        <v>641</v>
      </c>
      <c r="M91" s="104">
        <f>SUM(M83:M90)</f>
        <v>29000</v>
      </c>
      <c r="N91" s="72"/>
      <c r="O91" s="73"/>
      <c r="P91" s="70"/>
      <c r="Q91" s="74"/>
    </row>
    <row r="92" spans="1:17" s="80" customFormat="1" ht="12.75" x14ac:dyDescent="0.25">
      <c r="A92" s="76"/>
      <c r="B92" s="76"/>
      <c r="C92" s="77"/>
      <c r="D92" s="77"/>
      <c r="E92" s="77"/>
      <c r="F92" s="77"/>
      <c r="G92" s="76"/>
      <c r="H92" s="76"/>
      <c r="I92" s="76"/>
      <c r="J92" s="76" t="s">
        <v>642</v>
      </c>
      <c r="K92" s="76" t="s">
        <v>699</v>
      </c>
      <c r="L92" s="76" t="s">
        <v>661</v>
      </c>
      <c r="M92" s="169">
        <f>M91+M82+M69+M66+M61</f>
        <v>110500</v>
      </c>
      <c r="N92" s="77"/>
      <c r="O92" s="78"/>
      <c r="P92" s="76"/>
      <c r="Q92" s="79"/>
    </row>
    <row r="93" spans="1:17" ht="12.75" x14ac:dyDescent="0.25">
      <c r="A93" s="3">
        <v>2024</v>
      </c>
      <c r="B93" s="3" t="s">
        <v>27</v>
      </c>
      <c r="C93" s="12" t="s">
        <v>286</v>
      </c>
      <c r="D93" s="13" t="s">
        <v>287</v>
      </c>
      <c r="E93" s="13" t="s">
        <v>288</v>
      </c>
      <c r="F93" s="13">
        <v>75</v>
      </c>
      <c r="G93" s="3" t="s">
        <v>33</v>
      </c>
      <c r="H93" s="3" t="s">
        <v>492</v>
      </c>
      <c r="I93" s="3" t="s">
        <v>476</v>
      </c>
      <c r="J93" s="3" t="s">
        <v>54</v>
      </c>
      <c r="K93" s="3">
        <v>26</v>
      </c>
      <c r="L93" s="3">
        <v>22</v>
      </c>
      <c r="M93" s="98">
        <v>60000</v>
      </c>
      <c r="N93" s="13" t="s">
        <v>289</v>
      </c>
      <c r="O93" s="20" t="s">
        <v>19</v>
      </c>
      <c r="P93" s="3"/>
    </row>
    <row r="94" spans="1:17" ht="12.75" x14ac:dyDescent="0.25">
      <c r="A94" s="3">
        <v>2024</v>
      </c>
      <c r="B94" s="3" t="s">
        <v>27</v>
      </c>
      <c r="C94" s="12" t="s">
        <v>388</v>
      </c>
      <c r="D94" s="13" t="s">
        <v>389</v>
      </c>
      <c r="E94" s="13" t="s">
        <v>390</v>
      </c>
      <c r="F94" s="13">
        <v>75</v>
      </c>
      <c r="G94" s="3" t="s">
        <v>33</v>
      </c>
      <c r="H94" s="3" t="s">
        <v>492</v>
      </c>
      <c r="I94" s="3" t="s">
        <v>477</v>
      </c>
      <c r="J94" s="3" t="s">
        <v>54</v>
      </c>
      <c r="K94" s="3">
        <v>26</v>
      </c>
      <c r="L94" s="3"/>
      <c r="M94" s="98">
        <v>45000</v>
      </c>
      <c r="N94" s="13"/>
      <c r="O94" s="3" t="s">
        <v>19</v>
      </c>
      <c r="P94" s="3"/>
    </row>
    <row r="95" spans="1:17" s="62" customFormat="1" ht="12.75" x14ac:dyDescent="0.25">
      <c r="A95" s="57"/>
      <c r="B95" s="57"/>
      <c r="C95" s="58"/>
      <c r="D95" s="59"/>
      <c r="E95" s="59"/>
      <c r="F95" s="59"/>
      <c r="G95" s="57"/>
      <c r="H95" s="57"/>
      <c r="I95" s="57"/>
      <c r="J95" s="166" t="s">
        <v>700</v>
      </c>
      <c r="K95" s="57" t="s">
        <v>702</v>
      </c>
      <c r="L95" s="57" t="s">
        <v>635</v>
      </c>
      <c r="M95" s="105">
        <f>SUM(M93:M94)</f>
        <v>105000</v>
      </c>
      <c r="N95" s="59"/>
      <c r="O95" s="60"/>
      <c r="P95" s="57"/>
      <c r="Q95" s="61"/>
    </row>
    <row r="96" spans="1:17" s="33" customFormat="1" ht="12.75" x14ac:dyDescent="0.25">
      <c r="A96" s="3">
        <v>2024</v>
      </c>
      <c r="B96" s="3" t="s">
        <v>27</v>
      </c>
      <c r="C96" s="12" t="s">
        <v>244</v>
      </c>
      <c r="D96" s="13" t="s">
        <v>251</v>
      </c>
      <c r="E96" s="13" t="s">
        <v>256</v>
      </c>
      <c r="F96" s="13">
        <v>75</v>
      </c>
      <c r="G96" s="3" t="s">
        <v>33</v>
      </c>
      <c r="H96" s="3" t="s">
        <v>127</v>
      </c>
      <c r="I96" s="3" t="s">
        <v>282</v>
      </c>
      <c r="J96" s="3" t="s">
        <v>54</v>
      </c>
      <c r="K96" s="3">
        <v>3</v>
      </c>
      <c r="L96" s="3">
        <v>10</v>
      </c>
      <c r="M96" s="98">
        <v>5000</v>
      </c>
      <c r="N96" s="3" t="s">
        <v>263</v>
      </c>
      <c r="O96" s="20" t="s">
        <v>19</v>
      </c>
      <c r="P96" s="3"/>
      <c r="Q96" s="16"/>
    </row>
    <row r="97" spans="1:17" ht="12.75" x14ac:dyDescent="0.25">
      <c r="A97" s="3">
        <v>2024</v>
      </c>
      <c r="B97" s="3" t="s">
        <v>27</v>
      </c>
      <c r="C97" s="12" t="s">
        <v>270</v>
      </c>
      <c r="D97" s="13" t="s">
        <v>276</v>
      </c>
      <c r="E97" s="13" t="s">
        <v>281</v>
      </c>
      <c r="F97" s="13">
        <v>88</v>
      </c>
      <c r="G97" s="3" t="s">
        <v>33</v>
      </c>
      <c r="H97" s="3" t="s">
        <v>127</v>
      </c>
      <c r="I97" s="3" t="s">
        <v>282</v>
      </c>
      <c r="J97" s="3" t="s">
        <v>54</v>
      </c>
      <c r="K97" s="3">
        <v>10</v>
      </c>
      <c r="L97" s="3">
        <v>8</v>
      </c>
      <c r="M97" s="98">
        <v>20000</v>
      </c>
      <c r="N97" s="13" t="s">
        <v>135</v>
      </c>
      <c r="O97" s="20" t="s">
        <v>19</v>
      </c>
      <c r="P97" s="3"/>
    </row>
    <row r="98" spans="1:17" s="33" customFormat="1" ht="12.75" x14ac:dyDescent="0.25">
      <c r="A98" s="3">
        <v>2024</v>
      </c>
      <c r="B98" s="3" t="s">
        <v>27</v>
      </c>
      <c r="C98" s="12" t="s">
        <v>467</v>
      </c>
      <c r="D98" s="13" t="s">
        <v>468</v>
      </c>
      <c r="E98" s="13" t="s">
        <v>469</v>
      </c>
      <c r="F98" s="13">
        <v>67</v>
      </c>
      <c r="G98" s="3" t="s">
        <v>33</v>
      </c>
      <c r="H98" s="3" t="s">
        <v>127</v>
      </c>
      <c r="I98" s="3" t="s">
        <v>282</v>
      </c>
      <c r="J98" s="3" t="s">
        <v>54</v>
      </c>
      <c r="K98" s="3">
        <v>4</v>
      </c>
      <c r="L98" s="3">
        <v>12</v>
      </c>
      <c r="M98" s="98">
        <v>20000</v>
      </c>
      <c r="N98" s="13" t="s">
        <v>135</v>
      </c>
      <c r="O98" s="20" t="s">
        <v>19</v>
      </c>
      <c r="P98" s="3"/>
      <c r="Q98" s="16"/>
    </row>
    <row r="99" spans="1:17" s="62" customFormat="1" ht="12.75" x14ac:dyDescent="0.25">
      <c r="A99" s="57"/>
      <c r="B99" s="57"/>
      <c r="C99" s="58"/>
      <c r="D99" s="59"/>
      <c r="E99" s="59"/>
      <c r="F99" s="59"/>
      <c r="G99" s="57"/>
      <c r="H99" s="57"/>
      <c r="I99" s="57"/>
      <c r="J99" s="166" t="s">
        <v>701</v>
      </c>
      <c r="K99" s="57" t="s">
        <v>691</v>
      </c>
      <c r="L99" s="57" t="s">
        <v>633</v>
      </c>
      <c r="M99" s="105">
        <f>SUM(M96:M98)</f>
        <v>45000</v>
      </c>
      <c r="N99" s="59"/>
      <c r="O99" s="60"/>
      <c r="P99" s="57"/>
      <c r="Q99" s="61"/>
    </row>
    <row r="100" spans="1:17" ht="25.5" x14ac:dyDescent="0.25">
      <c r="A100" s="3">
        <v>2024</v>
      </c>
      <c r="B100" s="3" t="s">
        <v>27</v>
      </c>
      <c r="C100" s="12" t="s">
        <v>457</v>
      </c>
      <c r="D100" s="13" t="s">
        <v>462</v>
      </c>
      <c r="E100" s="13" t="s">
        <v>385</v>
      </c>
      <c r="F100" s="13">
        <v>57</v>
      </c>
      <c r="G100" s="3" t="s">
        <v>33</v>
      </c>
      <c r="H100" s="3" t="s">
        <v>127</v>
      </c>
      <c r="I100" s="3" t="s">
        <v>128</v>
      </c>
      <c r="J100" s="3" t="s">
        <v>54</v>
      </c>
      <c r="K100" s="3" t="s">
        <v>626</v>
      </c>
      <c r="L100" s="3"/>
      <c r="M100" s="98">
        <v>35000</v>
      </c>
      <c r="N100" s="13" t="s">
        <v>138</v>
      </c>
      <c r="O100" s="20" t="s">
        <v>19</v>
      </c>
      <c r="P100" s="3"/>
    </row>
    <row r="101" spans="1:17" ht="12.75" x14ac:dyDescent="0.25">
      <c r="A101" s="3">
        <v>2024</v>
      </c>
      <c r="B101" s="3" t="s">
        <v>27</v>
      </c>
      <c r="C101" s="12" t="s">
        <v>382</v>
      </c>
      <c r="D101" s="13" t="s">
        <v>383</v>
      </c>
      <c r="E101" s="13" t="s">
        <v>385</v>
      </c>
      <c r="F101" s="13">
        <v>57</v>
      </c>
      <c r="G101" s="3" t="s">
        <v>33</v>
      </c>
      <c r="H101" s="3" t="s">
        <v>127</v>
      </c>
      <c r="I101" s="3" t="s">
        <v>128</v>
      </c>
      <c r="J101" s="3" t="s">
        <v>54</v>
      </c>
      <c r="K101" s="3">
        <v>105</v>
      </c>
      <c r="L101" s="3"/>
      <c r="M101" s="98">
        <v>40000</v>
      </c>
      <c r="N101" s="13"/>
      <c r="O101" s="20" t="s">
        <v>19</v>
      </c>
      <c r="P101" s="3"/>
    </row>
    <row r="102" spans="1:17" ht="12.75" x14ac:dyDescent="0.25">
      <c r="A102" s="3">
        <v>2024</v>
      </c>
      <c r="B102" s="3" t="s">
        <v>27</v>
      </c>
      <c r="C102" s="12" t="s">
        <v>246</v>
      </c>
      <c r="D102" s="13" t="s">
        <v>253</v>
      </c>
      <c r="E102" s="13" t="s">
        <v>258</v>
      </c>
      <c r="F102" s="13">
        <v>75</v>
      </c>
      <c r="G102" s="3" t="s">
        <v>33</v>
      </c>
      <c r="H102" s="3" t="s">
        <v>127</v>
      </c>
      <c r="I102" s="3" t="s">
        <v>128</v>
      </c>
      <c r="J102" s="3" t="s">
        <v>54</v>
      </c>
      <c r="K102" s="3">
        <v>90</v>
      </c>
      <c r="L102" s="3"/>
      <c r="M102" s="98">
        <v>20000</v>
      </c>
      <c r="N102" s="3" t="s">
        <v>265</v>
      </c>
      <c r="O102" s="20" t="s">
        <v>19</v>
      </c>
      <c r="P102" s="3"/>
    </row>
    <row r="103" spans="1:17" ht="12.75" x14ac:dyDescent="0.25">
      <c r="A103" s="3">
        <v>2024</v>
      </c>
      <c r="B103" s="3" t="s">
        <v>27</v>
      </c>
      <c r="C103" s="42" t="s">
        <v>541</v>
      </c>
      <c r="D103" s="43" t="s">
        <v>272</v>
      </c>
      <c r="E103" s="43" t="s">
        <v>278</v>
      </c>
      <c r="F103" s="43">
        <v>67</v>
      </c>
      <c r="G103" s="3" t="s">
        <v>33</v>
      </c>
      <c r="H103" s="3" t="s">
        <v>127</v>
      </c>
      <c r="I103" s="3" t="s">
        <v>128</v>
      </c>
      <c r="J103" s="3" t="s">
        <v>54</v>
      </c>
      <c r="K103" s="3">
        <v>52</v>
      </c>
      <c r="L103" s="3"/>
      <c r="M103" s="98">
        <v>30000</v>
      </c>
      <c r="N103" s="43" t="s">
        <v>261</v>
      </c>
      <c r="O103" s="3" t="s">
        <v>19</v>
      </c>
      <c r="P103" s="3"/>
    </row>
    <row r="104" spans="1:17" s="33" customFormat="1" ht="26.1" customHeight="1" x14ac:dyDescent="0.25">
      <c r="A104" s="23">
        <v>2024</v>
      </c>
      <c r="B104" s="23" t="s">
        <v>27</v>
      </c>
      <c r="C104" s="46" t="s">
        <v>475</v>
      </c>
      <c r="D104" s="47" t="s">
        <v>487</v>
      </c>
      <c r="E104" s="47" t="s">
        <v>278</v>
      </c>
      <c r="F104" s="47"/>
      <c r="G104" s="23" t="s">
        <v>33</v>
      </c>
      <c r="H104" s="23" t="s">
        <v>127</v>
      </c>
      <c r="I104" s="23" t="s">
        <v>128</v>
      </c>
      <c r="J104" s="23" t="s">
        <v>54</v>
      </c>
      <c r="K104" s="23">
        <v>52</v>
      </c>
      <c r="L104" s="23"/>
      <c r="M104" s="103">
        <v>12000</v>
      </c>
      <c r="N104" s="47"/>
      <c r="O104" s="24" t="s">
        <v>19</v>
      </c>
      <c r="P104" s="23"/>
      <c r="Q104" s="33" t="s">
        <v>724</v>
      </c>
    </row>
    <row r="105" spans="1:17" ht="12.75" x14ac:dyDescent="0.25">
      <c r="A105" s="3">
        <v>2024</v>
      </c>
      <c r="B105" s="3" t="s">
        <v>27</v>
      </c>
      <c r="C105" s="42" t="s">
        <v>240</v>
      </c>
      <c r="D105" s="43" t="s">
        <v>248</v>
      </c>
      <c r="E105" s="43" t="s">
        <v>94</v>
      </c>
      <c r="F105" s="43">
        <v>88</v>
      </c>
      <c r="G105" s="3" t="s">
        <v>33</v>
      </c>
      <c r="H105" s="3" t="s">
        <v>127</v>
      </c>
      <c r="I105" s="3" t="s">
        <v>128</v>
      </c>
      <c r="J105" s="3" t="s">
        <v>54</v>
      </c>
      <c r="K105" s="3">
        <v>90</v>
      </c>
      <c r="L105" s="3"/>
      <c r="M105" s="98">
        <v>30000</v>
      </c>
      <c r="N105" s="3" t="s">
        <v>260</v>
      </c>
      <c r="O105" s="3" t="s">
        <v>19</v>
      </c>
      <c r="P105" s="3"/>
    </row>
    <row r="106" spans="1:17" ht="12.75" x14ac:dyDescent="0.25">
      <c r="A106" s="23">
        <v>2024</v>
      </c>
      <c r="B106" s="23" t="s">
        <v>27</v>
      </c>
      <c r="C106" s="46" t="s">
        <v>448</v>
      </c>
      <c r="D106" s="47" t="s">
        <v>451</v>
      </c>
      <c r="E106" s="47" t="s">
        <v>279</v>
      </c>
      <c r="F106" s="47">
        <v>67</v>
      </c>
      <c r="G106" s="23" t="s">
        <v>33</v>
      </c>
      <c r="H106" s="23" t="s">
        <v>127</v>
      </c>
      <c r="I106" s="23" t="s">
        <v>128</v>
      </c>
      <c r="J106" s="23" t="s">
        <v>54</v>
      </c>
      <c r="K106" s="23">
        <v>52</v>
      </c>
      <c r="L106" s="23"/>
      <c r="M106" s="103">
        <v>34000</v>
      </c>
      <c r="N106" s="47" t="s">
        <v>261</v>
      </c>
      <c r="O106" s="23" t="s">
        <v>19</v>
      </c>
      <c r="P106" s="23"/>
      <c r="Q106" s="17" t="s">
        <v>548</v>
      </c>
    </row>
    <row r="107" spans="1:17" ht="12.75" x14ac:dyDescent="0.25">
      <c r="A107" s="3">
        <v>2024</v>
      </c>
      <c r="B107" s="3" t="s">
        <v>27</v>
      </c>
      <c r="C107" s="12" t="s">
        <v>386</v>
      </c>
      <c r="D107" s="13" t="s">
        <v>387</v>
      </c>
      <c r="E107" s="13" t="s">
        <v>278</v>
      </c>
      <c r="F107" s="13">
        <v>67</v>
      </c>
      <c r="G107" s="3" t="s">
        <v>33</v>
      </c>
      <c r="H107" s="3" t="s">
        <v>127</v>
      </c>
      <c r="I107" s="3" t="s">
        <v>128</v>
      </c>
      <c r="J107" s="3" t="s">
        <v>54</v>
      </c>
      <c r="K107" s="3">
        <v>52</v>
      </c>
      <c r="L107" s="3"/>
      <c r="M107" s="98">
        <v>15000</v>
      </c>
      <c r="N107" s="13"/>
      <c r="O107" s="20" t="s">
        <v>19</v>
      </c>
      <c r="P107" s="3"/>
    </row>
    <row r="108" spans="1:17" ht="25.5" x14ac:dyDescent="0.25">
      <c r="A108" s="3">
        <v>2024</v>
      </c>
      <c r="B108" s="3" t="s">
        <v>27</v>
      </c>
      <c r="C108" s="12" t="s">
        <v>267</v>
      </c>
      <c r="D108" s="13" t="s">
        <v>273</v>
      </c>
      <c r="E108" s="13" t="s">
        <v>279</v>
      </c>
      <c r="F108" s="13">
        <v>67</v>
      </c>
      <c r="G108" s="3" t="s">
        <v>33</v>
      </c>
      <c r="H108" s="3" t="s">
        <v>127</v>
      </c>
      <c r="I108" s="3" t="s">
        <v>128</v>
      </c>
      <c r="J108" s="3" t="s">
        <v>54</v>
      </c>
      <c r="K108" s="3">
        <v>52</v>
      </c>
      <c r="L108" s="3"/>
      <c r="M108" s="98">
        <v>25000</v>
      </c>
      <c r="N108" s="13" t="s">
        <v>284</v>
      </c>
      <c r="O108" s="20" t="s">
        <v>19</v>
      </c>
      <c r="P108" s="3"/>
    </row>
    <row r="109" spans="1:17" ht="12.75" x14ac:dyDescent="0.25">
      <c r="A109" s="3">
        <v>2024</v>
      </c>
      <c r="B109" s="3" t="s">
        <v>27</v>
      </c>
      <c r="C109" s="12" t="s">
        <v>268</v>
      </c>
      <c r="D109" s="13" t="s">
        <v>274</v>
      </c>
      <c r="E109" s="13" t="s">
        <v>280</v>
      </c>
      <c r="F109" s="13">
        <v>57</v>
      </c>
      <c r="G109" s="3" t="s">
        <v>33</v>
      </c>
      <c r="H109" s="3" t="s">
        <v>127</v>
      </c>
      <c r="I109" s="3" t="s">
        <v>128</v>
      </c>
      <c r="J109" s="3" t="s">
        <v>54</v>
      </c>
      <c r="K109" s="3">
        <v>52</v>
      </c>
      <c r="L109" s="3"/>
      <c r="M109" s="98">
        <v>26000</v>
      </c>
      <c r="N109" s="13" t="s">
        <v>261</v>
      </c>
      <c r="O109" s="20" t="s">
        <v>19</v>
      </c>
      <c r="P109" s="3"/>
    </row>
    <row r="110" spans="1:17" ht="25.5" x14ac:dyDescent="0.25">
      <c r="A110" s="3">
        <v>2024</v>
      </c>
      <c r="B110" s="3" t="s">
        <v>27</v>
      </c>
      <c r="C110" s="42" t="s">
        <v>372</v>
      </c>
      <c r="D110" s="43" t="s">
        <v>376</v>
      </c>
      <c r="E110" s="43" t="s">
        <v>379</v>
      </c>
      <c r="F110" s="43">
        <v>67</v>
      </c>
      <c r="G110" s="3" t="s">
        <v>33</v>
      </c>
      <c r="H110" s="3" t="s">
        <v>127</v>
      </c>
      <c r="I110" s="3" t="s">
        <v>128</v>
      </c>
      <c r="J110" s="3" t="s">
        <v>54</v>
      </c>
      <c r="K110" s="3">
        <v>52</v>
      </c>
      <c r="L110" s="3"/>
      <c r="M110" s="98">
        <v>20000</v>
      </c>
      <c r="N110" s="43"/>
      <c r="O110" s="20" t="s">
        <v>19</v>
      </c>
      <c r="P110" s="3"/>
    </row>
    <row r="111" spans="1:17" ht="25.5" x14ac:dyDescent="0.25">
      <c r="A111" s="23">
        <v>2024</v>
      </c>
      <c r="B111" s="23" t="s">
        <v>27</v>
      </c>
      <c r="C111" s="46" t="s">
        <v>242</v>
      </c>
      <c r="D111" s="47" t="s">
        <v>126</v>
      </c>
      <c r="E111" s="47" t="s">
        <v>132</v>
      </c>
      <c r="F111" s="47">
        <v>88</v>
      </c>
      <c r="G111" s="23" t="s">
        <v>33</v>
      </c>
      <c r="H111" s="23" t="s">
        <v>127</v>
      </c>
      <c r="I111" s="23" t="s">
        <v>128</v>
      </c>
      <c r="J111" s="23" t="s">
        <v>54</v>
      </c>
      <c r="K111" s="23">
        <v>52</v>
      </c>
      <c r="L111" s="23"/>
      <c r="M111" s="103">
        <v>41000</v>
      </c>
      <c r="N111" s="55" t="s">
        <v>262</v>
      </c>
      <c r="O111" s="24" t="s">
        <v>19</v>
      </c>
      <c r="P111" s="23"/>
      <c r="Q111" s="17" t="s">
        <v>629</v>
      </c>
    </row>
    <row r="112" spans="1:17" ht="12.75" x14ac:dyDescent="0.25">
      <c r="A112" s="3">
        <v>2024</v>
      </c>
      <c r="B112" s="3" t="s">
        <v>27</v>
      </c>
      <c r="C112" s="42" t="s">
        <v>239</v>
      </c>
      <c r="D112" s="43" t="s">
        <v>247</v>
      </c>
      <c r="E112" s="43" t="s">
        <v>254</v>
      </c>
      <c r="F112" s="43">
        <v>75</v>
      </c>
      <c r="G112" s="3" t="s">
        <v>33</v>
      </c>
      <c r="H112" s="3" t="s">
        <v>127</v>
      </c>
      <c r="I112" s="3" t="s">
        <v>128</v>
      </c>
      <c r="J112" s="3" t="s">
        <v>54</v>
      </c>
      <c r="K112" s="3">
        <v>90</v>
      </c>
      <c r="L112" s="3"/>
      <c r="M112" s="98">
        <v>15000</v>
      </c>
      <c r="N112" s="3" t="s">
        <v>259</v>
      </c>
      <c r="O112" s="3" t="s">
        <v>19</v>
      </c>
      <c r="P112" s="3"/>
    </row>
    <row r="113" spans="1:17" ht="12.75" x14ac:dyDescent="0.25">
      <c r="A113" s="3">
        <v>2024</v>
      </c>
      <c r="B113" s="3" t="s">
        <v>27</v>
      </c>
      <c r="C113" s="42" t="s">
        <v>454</v>
      </c>
      <c r="D113" s="43" t="s">
        <v>459</v>
      </c>
      <c r="E113" s="43" t="s">
        <v>278</v>
      </c>
      <c r="F113" s="43">
        <v>67</v>
      </c>
      <c r="G113" s="3" t="s">
        <v>33</v>
      </c>
      <c r="H113" s="3" t="s">
        <v>127</v>
      </c>
      <c r="I113" s="3" t="s">
        <v>128</v>
      </c>
      <c r="J113" s="3" t="s">
        <v>54</v>
      </c>
      <c r="K113" s="3">
        <v>52</v>
      </c>
      <c r="L113" s="3"/>
      <c r="M113" s="98">
        <v>20000</v>
      </c>
      <c r="N113" s="43" t="s">
        <v>466</v>
      </c>
      <c r="O113" s="20" t="s">
        <v>19</v>
      </c>
      <c r="P113" s="3"/>
    </row>
    <row r="114" spans="1:17" ht="25.5" x14ac:dyDescent="0.25">
      <c r="A114" s="3">
        <v>2024</v>
      </c>
      <c r="B114" s="3" t="s">
        <v>27</v>
      </c>
      <c r="C114" s="42" t="s">
        <v>449</v>
      </c>
      <c r="D114" s="43" t="s">
        <v>453</v>
      </c>
      <c r="E114" s="43" t="s">
        <v>279</v>
      </c>
      <c r="F114" s="43">
        <v>67</v>
      </c>
      <c r="G114" s="3" t="s">
        <v>33</v>
      </c>
      <c r="H114" s="3" t="s">
        <v>127</v>
      </c>
      <c r="I114" s="3" t="s">
        <v>128</v>
      </c>
      <c r="J114" s="3" t="s">
        <v>54</v>
      </c>
      <c r="K114" s="3">
        <v>52</v>
      </c>
      <c r="L114" s="3"/>
      <c r="M114" s="98">
        <v>20000</v>
      </c>
      <c r="N114" s="43" t="s">
        <v>465</v>
      </c>
      <c r="O114" s="20" t="s">
        <v>19</v>
      </c>
      <c r="P114" s="3"/>
    </row>
    <row r="115" spans="1:17" ht="12.75" x14ac:dyDescent="0.25">
      <c r="A115" s="3">
        <v>2024</v>
      </c>
      <c r="B115" s="3" t="s">
        <v>27</v>
      </c>
      <c r="C115" s="42" t="s">
        <v>455</v>
      </c>
      <c r="D115" s="43" t="s">
        <v>460</v>
      </c>
      <c r="E115" s="43" t="s">
        <v>385</v>
      </c>
      <c r="F115" s="43">
        <v>57</v>
      </c>
      <c r="G115" s="3" t="s">
        <v>33</v>
      </c>
      <c r="H115" s="3" t="s">
        <v>127</v>
      </c>
      <c r="I115" s="3" t="s">
        <v>128</v>
      </c>
      <c r="J115" s="3" t="s">
        <v>54</v>
      </c>
      <c r="K115" s="3">
        <v>52</v>
      </c>
      <c r="L115" s="3"/>
      <c r="M115" s="98">
        <v>30000</v>
      </c>
      <c r="N115" s="43" t="s">
        <v>261</v>
      </c>
      <c r="O115" s="20" t="s">
        <v>19</v>
      </c>
      <c r="P115" s="3"/>
    </row>
    <row r="116" spans="1:17" ht="12.75" x14ac:dyDescent="0.25">
      <c r="A116" s="3">
        <v>2024</v>
      </c>
      <c r="B116" s="3" t="s">
        <v>27</v>
      </c>
      <c r="C116" s="42" t="s">
        <v>241</v>
      </c>
      <c r="D116" s="43" t="s">
        <v>249</v>
      </c>
      <c r="E116" s="43" t="s">
        <v>255</v>
      </c>
      <c r="F116" s="43">
        <v>75</v>
      </c>
      <c r="G116" s="3" t="s">
        <v>33</v>
      </c>
      <c r="H116" s="3" t="s">
        <v>127</v>
      </c>
      <c r="I116" s="3" t="s">
        <v>128</v>
      </c>
      <c r="J116" s="3" t="s">
        <v>54</v>
      </c>
      <c r="K116" s="3">
        <v>52</v>
      </c>
      <c r="L116" s="3"/>
      <c r="M116" s="98">
        <v>30000</v>
      </c>
      <c r="N116" s="3" t="s">
        <v>261</v>
      </c>
      <c r="O116" s="20" t="s">
        <v>19</v>
      </c>
      <c r="P116" s="3"/>
    </row>
    <row r="117" spans="1:17" ht="12.75" x14ac:dyDescent="0.25">
      <c r="A117" s="3">
        <v>2024</v>
      </c>
      <c r="B117" s="3" t="s">
        <v>27</v>
      </c>
      <c r="C117" s="42" t="s">
        <v>375</v>
      </c>
      <c r="D117" s="43" t="s">
        <v>378</v>
      </c>
      <c r="E117" s="43" t="s">
        <v>380</v>
      </c>
      <c r="F117" s="43">
        <v>67</v>
      </c>
      <c r="G117" s="3" t="s">
        <v>33</v>
      </c>
      <c r="H117" s="3" t="s">
        <v>127</v>
      </c>
      <c r="I117" s="3" t="s">
        <v>128</v>
      </c>
      <c r="J117" s="3" t="s">
        <v>54</v>
      </c>
      <c r="K117" s="3">
        <v>90</v>
      </c>
      <c r="L117" s="3"/>
      <c r="M117" s="98">
        <v>60000</v>
      </c>
      <c r="N117" s="43"/>
      <c r="O117" s="20" t="s">
        <v>19</v>
      </c>
      <c r="P117" s="3"/>
    </row>
    <row r="118" spans="1:17" ht="12.75" x14ac:dyDescent="0.25">
      <c r="A118" s="3">
        <v>2024</v>
      </c>
      <c r="B118" s="3" t="s">
        <v>27</v>
      </c>
      <c r="C118" s="42" t="s">
        <v>269</v>
      </c>
      <c r="D118" s="43" t="s">
        <v>275</v>
      </c>
      <c r="E118" s="43" t="s">
        <v>192</v>
      </c>
      <c r="F118" s="43">
        <v>67</v>
      </c>
      <c r="G118" s="3" t="s">
        <v>33</v>
      </c>
      <c r="H118" s="3" t="s">
        <v>127</v>
      </c>
      <c r="I118" s="3" t="s">
        <v>128</v>
      </c>
      <c r="J118" s="3" t="s">
        <v>54</v>
      </c>
      <c r="K118" s="3">
        <v>52</v>
      </c>
      <c r="L118" s="3"/>
      <c r="M118" s="98">
        <v>25000</v>
      </c>
      <c r="N118" s="43" t="s">
        <v>285</v>
      </c>
      <c r="O118" s="20" t="s">
        <v>19</v>
      </c>
      <c r="P118" s="3"/>
    </row>
    <row r="119" spans="1:17" ht="12.75" x14ac:dyDescent="0.25">
      <c r="A119" s="3">
        <v>2024</v>
      </c>
      <c r="B119" s="3" t="s">
        <v>27</v>
      </c>
      <c r="C119" s="42" t="s">
        <v>381</v>
      </c>
      <c r="D119" s="43" t="s">
        <v>384</v>
      </c>
      <c r="E119" s="43" t="s">
        <v>94</v>
      </c>
      <c r="F119" s="43">
        <v>88</v>
      </c>
      <c r="G119" s="3" t="s">
        <v>33</v>
      </c>
      <c r="H119" s="3" t="s">
        <v>127</v>
      </c>
      <c r="I119" s="3" t="s">
        <v>128</v>
      </c>
      <c r="J119" s="3" t="s">
        <v>54</v>
      </c>
      <c r="K119" s="3">
        <v>52</v>
      </c>
      <c r="L119" s="3"/>
      <c r="M119" s="98">
        <v>15000</v>
      </c>
      <c r="N119" s="43"/>
      <c r="O119" s="20" t="s">
        <v>19</v>
      </c>
      <c r="P119" s="3"/>
    </row>
    <row r="120" spans="1:17" ht="12.75" x14ac:dyDescent="0.25">
      <c r="A120" s="3">
        <v>2024</v>
      </c>
      <c r="B120" s="3" t="s">
        <v>27</v>
      </c>
      <c r="C120" s="42" t="s">
        <v>456</v>
      </c>
      <c r="D120" s="43" t="s">
        <v>461</v>
      </c>
      <c r="E120" s="43" t="s">
        <v>94</v>
      </c>
      <c r="F120" s="43">
        <v>88</v>
      </c>
      <c r="G120" s="3" t="s">
        <v>33</v>
      </c>
      <c r="H120" s="3" t="s">
        <v>127</v>
      </c>
      <c r="I120" s="3" t="s">
        <v>128</v>
      </c>
      <c r="J120" s="3" t="s">
        <v>54</v>
      </c>
      <c r="K120" s="3">
        <v>52</v>
      </c>
      <c r="L120" s="3"/>
      <c r="M120" s="98">
        <v>25000</v>
      </c>
      <c r="N120" s="43" t="s">
        <v>285</v>
      </c>
      <c r="O120" s="20" t="s">
        <v>19</v>
      </c>
      <c r="P120" s="3"/>
    </row>
    <row r="121" spans="1:17" ht="12.75" x14ac:dyDescent="0.25">
      <c r="A121" s="3">
        <v>2024</v>
      </c>
      <c r="B121" s="3" t="s">
        <v>27</v>
      </c>
      <c r="C121" s="42" t="s">
        <v>245</v>
      </c>
      <c r="D121" s="43" t="s">
        <v>252</v>
      </c>
      <c r="E121" s="43" t="s">
        <v>257</v>
      </c>
      <c r="F121" s="43">
        <v>67</v>
      </c>
      <c r="G121" s="3" t="s">
        <v>33</v>
      </c>
      <c r="H121" s="3" t="s">
        <v>127</v>
      </c>
      <c r="I121" s="3" t="s">
        <v>128</v>
      </c>
      <c r="J121" s="3" t="s">
        <v>54</v>
      </c>
      <c r="K121" s="3">
        <v>52</v>
      </c>
      <c r="L121" s="3"/>
      <c r="M121" s="98">
        <v>20000</v>
      </c>
      <c r="N121" s="3" t="s">
        <v>264</v>
      </c>
      <c r="O121" s="20" t="s">
        <v>19</v>
      </c>
      <c r="P121" s="3"/>
    </row>
    <row r="122" spans="1:17" ht="25.5" x14ac:dyDescent="0.25">
      <c r="A122" s="3">
        <v>2024</v>
      </c>
      <c r="B122" s="3" t="s">
        <v>27</v>
      </c>
      <c r="C122" s="42" t="s">
        <v>447</v>
      </c>
      <c r="D122" s="43" t="s">
        <v>450</v>
      </c>
      <c r="E122" s="43" t="s">
        <v>190</v>
      </c>
      <c r="F122" s="43">
        <v>67</v>
      </c>
      <c r="G122" s="3" t="s">
        <v>33</v>
      </c>
      <c r="H122" s="3" t="s">
        <v>127</v>
      </c>
      <c r="I122" s="3" t="s">
        <v>128</v>
      </c>
      <c r="J122" s="3" t="s">
        <v>54</v>
      </c>
      <c r="K122" s="3">
        <v>60</v>
      </c>
      <c r="L122" s="3"/>
      <c r="M122" s="98">
        <v>25000</v>
      </c>
      <c r="N122" s="43" t="s">
        <v>285</v>
      </c>
      <c r="O122" s="20" t="s">
        <v>19</v>
      </c>
      <c r="P122" s="3"/>
    </row>
    <row r="123" spans="1:17" ht="29.45" customHeight="1" x14ac:dyDescent="0.25">
      <c r="A123" s="3">
        <v>2024</v>
      </c>
      <c r="B123" s="3" t="s">
        <v>27</v>
      </c>
      <c r="C123" s="42" t="s">
        <v>374</v>
      </c>
      <c r="D123" s="43" t="s">
        <v>377</v>
      </c>
      <c r="E123" s="43" t="s">
        <v>135</v>
      </c>
      <c r="F123" s="43">
        <v>88</v>
      </c>
      <c r="G123" s="3" t="s">
        <v>33</v>
      </c>
      <c r="H123" s="3" t="s">
        <v>127</v>
      </c>
      <c r="I123" s="3" t="s">
        <v>128</v>
      </c>
      <c r="J123" s="3" t="s">
        <v>54</v>
      </c>
      <c r="K123" s="3">
        <v>52</v>
      </c>
      <c r="L123" s="3"/>
      <c r="M123" s="98">
        <v>30000</v>
      </c>
      <c r="N123" s="43"/>
      <c r="O123" s="20" t="s">
        <v>19</v>
      </c>
      <c r="P123" s="3"/>
    </row>
    <row r="124" spans="1:17" ht="12.75" x14ac:dyDescent="0.25">
      <c r="A124" s="3">
        <v>2024</v>
      </c>
      <c r="B124" s="3" t="s">
        <v>27</v>
      </c>
      <c r="C124" s="42" t="s">
        <v>243</v>
      </c>
      <c r="D124" s="43" t="s">
        <v>250</v>
      </c>
      <c r="E124" s="43" t="s">
        <v>94</v>
      </c>
      <c r="F124" s="43">
        <v>88</v>
      </c>
      <c r="G124" s="3" t="s">
        <v>33</v>
      </c>
      <c r="H124" s="3" t="s">
        <v>127</v>
      </c>
      <c r="I124" s="3" t="s">
        <v>128</v>
      </c>
      <c r="J124" s="3" t="s">
        <v>54</v>
      </c>
      <c r="K124" s="3">
        <v>90</v>
      </c>
      <c r="L124" s="3"/>
      <c r="M124" s="98">
        <v>35000</v>
      </c>
      <c r="N124" s="3" t="s">
        <v>260</v>
      </c>
      <c r="O124" s="20" t="s">
        <v>19</v>
      </c>
      <c r="P124" s="3"/>
    </row>
    <row r="125" spans="1:17" s="33" customFormat="1" ht="12.75" x14ac:dyDescent="0.25">
      <c r="A125" s="3">
        <v>2024</v>
      </c>
      <c r="B125" s="3" t="s">
        <v>27</v>
      </c>
      <c r="C125" s="12" t="s">
        <v>266</v>
      </c>
      <c r="D125" s="13" t="s">
        <v>271</v>
      </c>
      <c r="E125" s="13" t="s">
        <v>277</v>
      </c>
      <c r="F125" s="13">
        <v>67</v>
      </c>
      <c r="G125" s="3" t="s">
        <v>33</v>
      </c>
      <c r="H125" s="3" t="s">
        <v>127</v>
      </c>
      <c r="I125" s="3" t="s">
        <v>128</v>
      </c>
      <c r="J125" s="3" t="s">
        <v>54</v>
      </c>
      <c r="K125" s="3">
        <v>52</v>
      </c>
      <c r="L125" s="3"/>
      <c r="M125" s="98">
        <v>24000</v>
      </c>
      <c r="N125" s="13" t="s">
        <v>283</v>
      </c>
      <c r="O125" s="20" t="s">
        <v>19</v>
      </c>
      <c r="P125" s="3"/>
      <c r="Q125" s="16"/>
    </row>
    <row r="126" spans="1:17" ht="12.75" x14ac:dyDescent="0.25">
      <c r="A126" s="3">
        <v>2024</v>
      </c>
      <c r="B126" s="3" t="s">
        <v>27</v>
      </c>
      <c r="C126" s="12" t="s">
        <v>365</v>
      </c>
      <c r="D126" s="13" t="s">
        <v>368</v>
      </c>
      <c r="E126" s="13" t="s">
        <v>190</v>
      </c>
      <c r="F126" s="13">
        <v>67</v>
      </c>
      <c r="G126" s="3" t="s">
        <v>33</v>
      </c>
      <c r="H126" s="3" t="s">
        <v>127</v>
      </c>
      <c r="I126" s="3" t="s">
        <v>128</v>
      </c>
      <c r="J126" s="3" t="s">
        <v>54</v>
      </c>
      <c r="K126" s="3">
        <v>70</v>
      </c>
      <c r="L126" s="3"/>
      <c r="M126" s="98">
        <v>20000</v>
      </c>
      <c r="N126" s="13"/>
      <c r="O126" s="20" t="s">
        <v>19</v>
      </c>
      <c r="P126" s="3"/>
    </row>
    <row r="127" spans="1:17" ht="12.75" x14ac:dyDescent="0.25">
      <c r="A127" s="3">
        <v>2024</v>
      </c>
      <c r="B127" s="3" t="s">
        <v>27</v>
      </c>
      <c r="C127" s="12" t="s">
        <v>298</v>
      </c>
      <c r="D127" s="13" t="s">
        <v>452</v>
      </c>
      <c r="E127" s="13" t="s">
        <v>257</v>
      </c>
      <c r="F127" s="13">
        <v>67</v>
      </c>
      <c r="G127" s="3" t="s">
        <v>33</v>
      </c>
      <c r="H127" s="3" t="s">
        <v>127</v>
      </c>
      <c r="I127" s="3" t="s">
        <v>128</v>
      </c>
      <c r="J127" s="3" t="s">
        <v>54</v>
      </c>
      <c r="K127" s="3">
        <v>52</v>
      </c>
      <c r="L127" s="3"/>
      <c r="M127" s="98">
        <v>20000</v>
      </c>
      <c r="N127" s="13" t="s">
        <v>261</v>
      </c>
      <c r="O127" s="20" t="s">
        <v>19</v>
      </c>
      <c r="P127" s="3"/>
    </row>
    <row r="128" spans="1:17" ht="12.75" x14ac:dyDescent="0.25">
      <c r="A128" s="3">
        <v>2024</v>
      </c>
      <c r="B128" s="3" t="s">
        <v>27</v>
      </c>
      <c r="C128" s="12" t="s">
        <v>373</v>
      </c>
      <c r="D128" s="13" t="s">
        <v>183</v>
      </c>
      <c r="E128" s="13" t="s">
        <v>261</v>
      </c>
      <c r="F128" s="13">
        <v>44</v>
      </c>
      <c r="G128" s="3" t="s">
        <v>33</v>
      </c>
      <c r="H128" s="3" t="s">
        <v>127</v>
      </c>
      <c r="I128" s="3" t="s">
        <v>128</v>
      </c>
      <c r="J128" s="3" t="s">
        <v>54</v>
      </c>
      <c r="K128" s="3">
        <v>52</v>
      </c>
      <c r="L128" s="3"/>
      <c r="M128" s="98">
        <v>30000</v>
      </c>
      <c r="N128" s="13"/>
      <c r="O128" s="20" t="s">
        <v>19</v>
      </c>
      <c r="P128" s="3"/>
    </row>
    <row r="129" spans="1:17" s="53" customFormat="1" ht="25.5" x14ac:dyDescent="0.25">
      <c r="A129" s="23">
        <v>2024</v>
      </c>
      <c r="B129" s="23" t="s">
        <v>27</v>
      </c>
      <c r="C129" s="15" t="s">
        <v>129</v>
      </c>
      <c r="D129" s="22" t="s">
        <v>130</v>
      </c>
      <c r="E129" s="22" t="s">
        <v>131</v>
      </c>
      <c r="F129" s="22">
        <v>87</v>
      </c>
      <c r="G129" s="23" t="s">
        <v>33</v>
      </c>
      <c r="H129" s="23" t="s">
        <v>127</v>
      </c>
      <c r="I129" s="23" t="s">
        <v>128</v>
      </c>
      <c r="J129" s="23" t="s">
        <v>54</v>
      </c>
      <c r="K129" s="23">
        <v>52</v>
      </c>
      <c r="L129" s="23"/>
      <c r="M129" s="103">
        <v>5000</v>
      </c>
      <c r="N129" s="22" t="s">
        <v>134</v>
      </c>
      <c r="O129" s="24" t="s">
        <v>19</v>
      </c>
      <c r="P129" s="23"/>
      <c r="Q129" s="55" t="s">
        <v>549</v>
      </c>
    </row>
    <row r="130" spans="1:17" ht="25.5" customHeight="1" x14ac:dyDescent="0.25">
      <c r="A130" s="3">
        <v>2024</v>
      </c>
      <c r="B130" s="3" t="s">
        <v>27</v>
      </c>
      <c r="C130" s="12" t="s">
        <v>367</v>
      </c>
      <c r="D130" s="13" t="s">
        <v>370</v>
      </c>
      <c r="E130" s="13" t="s">
        <v>190</v>
      </c>
      <c r="F130" s="13">
        <v>67</v>
      </c>
      <c r="G130" s="3" t="s">
        <v>33</v>
      </c>
      <c r="H130" s="3" t="s">
        <v>127</v>
      </c>
      <c r="I130" s="3" t="s">
        <v>128</v>
      </c>
      <c r="J130" s="3" t="s">
        <v>54</v>
      </c>
      <c r="K130" s="3">
        <v>52</v>
      </c>
      <c r="L130" s="3"/>
      <c r="M130" s="98">
        <v>25000</v>
      </c>
      <c r="N130" s="13"/>
      <c r="O130" s="20" t="s">
        <v>19</v>
      </c>
      <c r="P130" s="3"/>
    </row>
    <row r="131" spans="1:17" s="33" customFormat="1" ht="12.75" x14ac:dyDescent="0.25">
      <c r="A131" s="23">
        <v>2024</v>
      </c>
      <c r="B131" s="23" t="s">
        <v>27</v>
      </c>
      <c r="C131" s="15" t="s">
        <v>125</v>
      </c>
      <c r="D131" s="22" t="s">
        <v>126</v>
      </c>
      <c r="E131" s="22" t="s">
        <v>132</v>
      </c>
      <c r="F131" s="22">
        <v>88</v>
      </c>
      <c r="G131" s="23" t="s">
        <v>33</v>
      </c>
      <c r="H131" s="23" t="s">
        <v>127</v>
      </c>
      <c r="I131" s="23" t="s">
        <v>128</v>
      </c>
      <c r="J131" s="23" t="s">
        <v>54</v>
      </c>
      <c r="K131" s="23">
        <v>26</v>
      </c>
      <c r="L131" s="23"/>
      <c r="M131" s="103">
        <v>9000</v>
      </c>
      <c r="N131" s="22" t="s">
        <v>135</v>
      </c>
      <c r="O131" s="24" t="s">
        <v>19</v>
      </c>
      <c r="P131" s="23"/>
      <c r="Q131" s="17" t="s">
        <v>550</v>
      </c>
    </row>
    <row r="132" spans="1:17" ht="12.75" x14ac:dyDescent="0.25">
      <c r="A132" s="3">
        <v>2024</v>
      </c>
      <c r="B132" s="3" t="s">
        <v>27</v>
      </c>
      <c r="C132" s="12" t="s">
        <v>366</v>
      </c>
      <c r="D132" s="13" t="s">
        <v>369</v>
      </c>
      <c r="E132" s="13" t="s">
        <v>371</v>
      </c>
      <c r="F132" s="13">
        <v>93</v>
      </c>
      <c r="G132" s="3" t="s">
        <v>33</v>
      </c>
      <c r="H132" s="3" t="s">
        <v>127</v>
      </c>
      <c r="I132" s="3" t="s">
        <v>128</v>
      </c>
      <c r="J132" s="3" t="s">
        <v>54</v>
      </c>
      <c r="K132" s="3">
        <v>52</v>
      </c>
      <c r="L132" s="3"/>
      <c r="M132" s="98">
        <v>22000</v>
      </c>
      <c r="N132" s="13"/>
      <c r="O132" s="20" t="s">
        <v>19</v>
      </c>
      <c r="P132" s="3"/>
    </row>
    <row r="133" spans="1:17" ht="12.75" x14ac:dyDescent="0.25">
      <c r="A133" s="3">
        <v>2024</v>
      </c>
      <c r="B133" s="3" t="s">
        <v>27</v>
      </c>
      <c r="C133" s="12" t="s">
        <v>458</v>
      </c>
      <c r="D133" s="13" t="s">
        <v>463</v>
      </c>
      <c r="E133" s="13" t="s">
        <v>94</v>
      </c>
      <c r="F133" s="13">
        <v>88</v>
      </c>
      <c r="G133" s="3" t="s">
        <v>33</v>
      </c>
      <c r="H133" s="3" t="s">
        <v>127</v>
      </c>
      <c r="I133" s="3" t="s">
        <v>464</v>
      </c>
      <c r="J133" s="3" t="s">
        <v>54</v>
      </c>
      <c r="K133" s="3">
        <v>52</v>
      </c>
      <c r="L133" s="3"/>
      <c r="M133" s="98">
        <v>25000</v>
      </c>
      <c r="N133" s="13" t="s">
        <v>261</v>
      </c>
      <c r="O133" s="20" t="s">
        <v>19</v>
      </c>
      <c r="P133" s="3"/>
    </row>
    <row r="134" spans="1:17" s="62" customFormat="1" ht="12.75" x14ac:dyDescent="0.25">
      <c r="A134" s="57"/>
      <c r="B134" s="57"/>
      <c r="C134" s="58"/>
      <c r="D134" s="59"/>
      <c r="E134" s="59"/>
      <c r="F134" s="59"/>
      <c r="G134" s="57"/>
      <c r="H134" s="57"/>
      <c r="I134" s="57"/>
      <c r="J134" s="166" t="s">
        <v>704</v>
      </c>
      <c r="K134" s="57" t="s">
        <v>703</v>
      </c>
      <c r="L134" s="57" t="s">
        <v>644</v>
      </c>
      <c r="M134" s="105">
        <f>SUM(M100:M133)</f>
        <v>858000</v>
      </c>
      <c r="N134" s="59"/>
      <c r="O134" s="60"/>
      <c r="P134" s="57"/>
      <c r="Q134" s="61"/>
    </row>
    <row r="135" spans="1:17" ht="22.5" x14ac:dyDescent="0.25">
      <c r="A135" s="23">
        <v>2024</v>
      </c>
      <c r="B135" s="23" t="s">
        <v>27</v>
      </c>
      <c r="C135" s="15" t="s">
        <v>118</v>
      </c>
      <c r="D135" s="22" t="s">
        <v>119</v>
      </c>
      <c r="E135" s="22" t="s">
        <v>133</v>
      </c>
      <c r="F135" s="22">
        <v>75</v>
      </c>
      <c r="G135" s="23" t="s">
        <v>33</v>
      </c>
      <c r="H135" s="23" t="s">
        <v>34</v>
      </c>
      <c r="I135" s="23" t="s">
        <v>38</v>
      </c>
      <c r="J135" s="23" t="s">
        <v>54</v>
      </c>
      <c r="K135" s="23">
        <v>45</v>
      </c>
      <c r="L135" s="23">
        <v>2</v>
      </c>
      <c r="M135" s="103">
        <v>148000</v>
      </c>
      <c r="N135" s="22" t="s">
        <v>136</v>
      </c>
      <c r="O135" s="24" t="s">
        <v>19</v>
      </c>
      <c r="P135" s="23"/>
      <c r="Q135" s="17" t="s">
        <v>120</v>
      </c>
    </row>
    <row r="136" spans="1:17" ht="25.5" x14ac:dyDescent="0.25">
      <c r="A136" s="48">
        <v>2024</v>
      </c>
      <c r="B136" s="48" t="s">
        <v>27</v>
      </c>
      <c r="C136" s="49" t="s">
        <v>99</v>
      </c>
      <c r="D136" s="50" t="s">
        <v>101</v>
      </c>
      <c r="E136" s="50" t="s">
        <v>104</v>
      </c>
      <c r="F136" s="50">
        <v>93</v>
      </c>
      <c r="G136" s="48" t="s">
        <v>33</v>
      </c>
      <c r="H136" s="48" t="s">
        <v>34</v>
      </c>
      <c r="I136" s="48" t="s">
        <v>38</v>
      </c>
      <c r="J136" s="48" t="s">
        <v>54</v>
      </c>
      <c r="K136" s="48">
        <v>52</v>
      </c>
      <c r="L136" s="48">
        <v>10</v>
      </c>
      <c r="M136" s="100">
        <v>80000</v>
      </c>
      <c r="N136" s="50" t="s">
        <v>134</v>
      </c>
      <c r="O136" s="51" t="s">
        <v>19</v>
      </c>
      <c r="P136" s="48"/>
      <c r="Q136" s="52" t="s">
        <v>540</v>
      </c>
    </row>
    <row r="137" spans="1:17" ht="12.75" x14ac:dyDescent="0.25">
      <c r="A137" s="23">
        <v>2024</v>
      </c>
      <c r="B137" s="23" t="s">
        <v>27</v>
      </c>
      <c r="C137" s="15" t="s">
        <v>61</v>
      </c>
      <c r="D137" s="22" t="s">
        <v>68</v>
      </c>
      <c r="E137" s="22" t="s">
        <v>73</v>
      </c>
      <c r="F137" s="22">
        <v>75</v>
      </c>
      <c r="G137" s="23" t="s">
        <v>33</v>
      </c>
      <c r="H137" s="23" t="s">
        <v>34</v>
      </c>
      <c r="I137" s="23" t="s">
        <v>38</v>
      </c>
      <c r="J137" s="23" t="s">
        <v>54</v>
      </c>
      <c r="K137" s="23">
        <v>52</v>
      </c>
      <c r="L137" s="23">
        <v>6</v>
      </c>
      <c r="M137" s="103">
        <v>240000</v>
      </c>
      <c r="N137" s="22" t="s">
        <v>136</v>
      </c>
      <c r="O137" s="24" t="s">
        <v>19</v>
      </c>
      <c r="P137" s="23"/>
      <c r="Q137" s="17" t="s">
        <v>479</v>
      </c>
    </row>
    <row r="138" spans="1:17" ht="25.5" x14ac:dyDescent="0.25">
      <c r="A138" s="3">
        <v>2024</v>
      </c>
      <c r="B138" s="3" t="s">
        <v>27</v>
      </c>
      <c r="C138" s="12" t="s">
        <v>62</v>
      </c>
      <c r="D138" s="13" t="s">
        <v>66</v>
      </c>
      <c r="E138" s="13" t="s">
        <v>74</v>
      </c>
      <c r="F138" s="13">
        <v>75</v>
      </c>
      <c r="G138" s="3" t="s">
        <v>33</v>
      </c>
      <c r="H138" s="3" t="s">
        <v>34</v>
      </c>
      <c r="I138" s="3" t="s">
        <v>38</v>
      </c>
      <c r="J138" s="3" t="s">
        <v>54</v>
      </c>
      <c r="K138" s="3">
        <v>26</v>
      </c>
      <c r="L138" s="3">
        <v>10</v>
      </c>
      <c r="M138" s="98">
        <v>50000</v>
      </c>
      <c r="N138" s="13" t="s">
        <v>137</v>
      </c>
      <c r="O138" s="20" t="s">
        <v>19</v>
      </c>
      <c r="P138" s="3"/>
    </row>
    <row r="139" spans="1:17" ht="12.75" x14ac:dyDescent="0.25">
      <c r="A139" s="3">
        <v>2024</v>
      </c>
      <c r="B139" s="3" t="s">
        <v>27</v>
      </c>
      <c r="C139" s="12" t="s">
        <v>100</v>
      </c>
      <c r="D139" s="13" t="s">
        <v>102</v>
      </c>
      <c r="E139" s="13" t="s">
        <v>105</v>
      </c>
      <c r="F139" s="13">
        <v>93</v>
      </c>
      <c r="G139" s="3" t="s">
        <v>33</v>
      </c>
      <c r="H139" s="3" t="s">
        <v>34</v>
      </c>
      <c r="I139" s="3" t="s">
        <v>38</v>
      </c>
      <c r="J139" s="3" t="s">
        <v>54</v>
      </c>
      <c r="K139" s="3">
        <v>30</v>
      </c>
      <c r="L139" s="3">
        <v>8</v>
      </c>
      <c r="M139" s="98">
        <v>180000</v>
      </c>
      <c r="N139" s="13" t="s">
        <v>137</v>
      </c>
      <c r="O139" s="20" t="s">
        <v>19</v>
      </c>
      <c r="P139" s="3"/>
    </row>
    <row r="140" spans="1:17" ht="12.75" x14ac:dyDescent="0.25">
      <c r="A140" s="3">
        <v>2024</v>
      </c>
      <c r="B140" s="3" t="s">
        <v>27</v>
      </c>
      <c r="C140" s="12" t="s">
        <v>630</v>
      </c>
      <c r="D140" s="13" t="s">
        <v>157</v>
      </c>
      <c r="E140" s="13" t="s">
        <v>158</v>
      </c>
      <c r="F140" s="13">
        <v>75</v>
      </c>
      <c r="G140" s="3" t="s">
        <v>33</v>
      </c>
      <c r="H140" s="3" t="s">
        <v>34</v>
      </c>
      <c r="I140" s="3" t="s">
        <v>38</v>
      </c>
      <c r="J140" s="3" t="s">
        <v>54</v>
      </c>
      <c r="K140" s="3">
        <v>52</v>
      </c>
      <c r="L140" s="3">
        <v>4</v>
      </c>
      <c r="M140" s="98">
        <v>130000</v>
      </c>
      <c r="N140" s="13" t="s">
        <v>136</v>
      </c>
      <c r="O140" s="20" t="s">
        <v>19</v>
      </c>
      <c r="P140" s="3"/>
    </row>
    <row r="141" spans="1:17" s="62" customFormat="1" ht="12.75" x14ac:dyDescent="0.25">
      <c r="A141" s="57"/>
      <c r="B141" s="57"/>
      <c r="C141" s="58"/>
      <c r="D141" s="59"/>
      <c r="E141" s="59"/>
      <c r="F141" s="59"/>
      <c r="G141" s="57"/>
      <c r="H141" s="57"/>
      <c r="I141" s="57"/>
      <c r="J141" s="166" t="s">
        <v>705</v>
      </c>
      <c r="K141" s="57" t="s">
        <v>706</v>
      </c>
      <c r="L141" s="57" t="s">
        <v>634</v>
      </c>
      <c r="M141" s="105">
        <f>SUM(M135:M140)</f>
        <v>828000</v>
      </c>
      <c r="N141" s="59"/>
      <c r="O141" s="60"/>
      <c r="P141" s="57"/>
      <c r="Q141" s="61"/>
    </row>
    <row r="142" spans="1:17" ht="25.5" x14ac:dyDescent="0.25">
      <c r="A142" s="3">
        <v>2024</v>
      </c>
      <c r="B142" s="3" t="s">
        <v>27</v>
      </c>
      <c r="C142" s="12" t="s">
        <v>63</v>
      </c>
      <c r="D142" s="13" t="s">
        <v>67</v>
      </c>
      <c r="E142" s="13" t="s">
        <v>75</v>
      </c>
      <c r="F142" s="13">
        <v>75</v>
      </c>
      <c r="G142" s="3" t="s">
        <v>33</v>
      </c>
      <c r="H142" s="3" t="s">
        <v>34</v>
      </c>
      <c r="I142" s="3" t="s">
        <v>65</v>
      </c>
      <c r="J142" s="3" t="s">
        <v>54</v>
      </c>
      <c r="K142" s="3">
        <v>90</v>
      </c>
      <c r="L142" s="3"/>
      <c r="M142" s="98">
        <v>20000</v>
      </c>
      <c r="N142" s="13" t="s">
        <v>136</v>
      </c>
      <c r="O142" s="20" t="s">
        <v>19</v>
      </c>
      <c r="P142" s="3"/>
    </row>
    <row r="143" spans="1:17" ht="25.5" x14ac:dyDescent="0.25">
      <c r="A143" s="3">
        <v>2024</v>
      </c>
      <c r="B143" s="3" t="s">
        <v>27</v>
      </c>
      <c r="C143" s="12" t="s">
        <v>64</v>
      </c>
      <c r="D143" s="13" t="s">
        <v>67</v>
      </c>
      <c r="E143" s="13" t="s">
        <v>75</v>
      </c>
      <c r="F143" s="13">
        <v>75</v>
      </c>
      <c r="G143" s="3" t="s">
        <v>33</v>
      </c>
      <c r="H143" s="3" t="s">
        <v>34</v>
      </c>
      <c r="I143" s="3" t="s">
        <v>65</v>
      </c>
      <c r="J143" s="3" t="s">
        <v>54</v>
      </c>
      <c r="K143" s="3">
        <v>90</v>
      </c>
      <c r="L143" s="3"/>
      <c r="M143" s="98">
        <v>20000</v>
      </c>
      <c r="N143" s="13" t="s">
        <v>136</v>
      </c>
      <c r="O143" s="20" t="s">
        <v>19</v>
      </c>
      <c r="P143" s="3"/>
    </row>
    <row r="144" spans="1:17" ht="25.5" x14ac:dyDescent="0.25">
      <c r="A144" s="3">
        <v>2024</v>
      </c>
      <c r="B144" s="3" t="s">
        <v>27</v>
      </c>
      <c r="C144" s="15" t="s">
        <v>539</v>
      </c>
      <c r="D144" s="13" t="s">
        <v>103</v>
      </c>
      <c r="E144" s="13" t="s">
        <v>106</v>
      </c>
      <c r="F144" s="13">
        <v>75</v>
      </c>
      <c r="G144" s="3" t="s">
        <v>33</v>
      </c>
      <c r="H144" s="3" t="s">
        <v>34</v>
      </c>
      <c r="I144" s="3" t="s">
        <v>65</v>
      </c>
      <c r="J144" s="3" t="s">
        <v>54</v>
      </c>
      <c r="K144" s="3">
        <v>100</v>
      </c>
      <c r="L144" s="3"/>
      <c r="M144" s="103">
        <v>82000</v>
      </c>
      <c r="N144" s="13" t="s">
        <v>138</v>
      </c>
      <c r="O144" s="20" t="s">
        <v>19</v>
      </c>
      <c r="P144" s="3"/>
      <c r="Q144" s="17" t="s">
        <v>115</v>
      </c>
    </row>
    <row r="145" spans="1:17" s="62" customFormat="1" ht="12.75" x14ac:dyDescent="0.25">
      <c r="A145" s="57"/>
      <c r="B145" s="57"/>
      <c r="C145" s="58"/>
      <c r="D145" s="59"/>
      <c r="E145" s="59"/>
      <c r="F145" s="59"/>
      <c r="G145" s="57"/>
      <c r="H145" s="57"/>
      <c r="I145" s="57"/>
      <c r="J145" s="166" t="s">
        <v>707</v>
      </c>
      <c r="K145" s="57" t="s">
        <v>681</v>
      </c>
      <c r="L145" s="57" t="s">
        <v>633</v>
      </c>
      <c r="M145" s="105">
        <f>SUM(M142:M144)</f>
        <v>122000</v>
      </c>
      <c r="N145" s="59"/>
      <c r="O145" s="60"/>
      <c r="P145" s="57"/>
      <c r="Q145" s="61"/>
    </row>
    <row r="146" spans="1:17" ht="12.75" x14ac:dyDescent="0.25">
      <c r="A146" s="35">
        <v>2024</v>
      </c>
      <c r="B146" s="35" t="s">
        <v>27</v>
      </c>
      <c r="C146" s="36" t="s">
        <v>583</v>
      </c>
      <c r="D146" s="37" t="s">
        <v>587</v>
      </c>
      <c r="E146" s="37" t="s">
        <v>591</v>
      </c>
      <c r="F146" s="37">
        <v>67</v>
      </c>
      <c r="G146" s="35" t="s">
        <v>33</v>
      </c>
      <c r="H146" s="35" t="s">
        <v>564</v>
      </c>
      <c r="I146" s="35" t="s">
        <v>495</v>
      </c>
      <c r="J146" s="35" t="s">
        <v>54</v>
      </c>
      <c r="K146" s="171" t="s">
        <v>725</v>
      </c>
      <c r="L146" s="35"/>
      <c r="M146" s="101">
        <v>25000</v>
      </c>
      <c r="N146" s="37"/>
      <c r="O146" s="39" t="s">
        <v>19</v>
      </c>
      <c r="P146" s="35"/>
    </row>
    <row r="147" spans="1:17" ht="12.75" x14ac:dyDescent="0.25">
      <c r="A147" s="35">
        <v>2024</v>
      </c>
      <c r="B147" s="35" t="s">
        <v>27</v>
      </c>
      <c r="C147" s="36" t="s">
        <v>584</v>
      </c>
      <c r="D147" s="37" t="s">
        <v>588</v>
      </c>
      <c r="E147" s="37" t="s">
        <v>592</v>
      </c>
      <c r="F147" s="37">
        <v>51</v>
      </c>
      <c r="G147" s="35" t="s">
        <v>33</v>
      </c>
      <c r="H147" s="35" t="s">
        <v>564</v>
      </c>
      <c r="I147" s="35" t="s">
        <v>495</v>
      </c>
      <c r="J147" s="35" t="s">
        <v>54</v>
      </c>
      <c r="K147" s="171" t="s">
        <v>725</v>
      </c>
      <c r="L147" s="35"/>
      <c r="M147" s="101">
        <v>25000</v>
      </c>
      <c r="N147" s="37"/>
      <c r="O147" s="39" t="s">
        <v>19</v>
      </c>
      <c r="P147" s="35"/>
    </row>
    <row r="148" spans="1:17" ht="12.75" x14ac:dyDescent="0.25">
      <c r="A148" s="35">
        <v>2024</v>
      </c>
      <c r="B148" s="35" t="s">
        <v>27</v>
      </c>
      <c r="C148" s="36" t="s">
        <v>585</v>
      </c>
      <c r="D148" s="37" t="s">
        <v>589</v>
      </c>
      <c r="E148" s="37" t="s">
        <v>593</v>
      </c>
      <c r="F148" s="37">
        <v>57</v>
      </c>
      <c r="G148" s="35" t="s">
        <v>33</v>
      </c>
      <c r="H148" s="35" t="s">
        <v>564</v>
      </c>
      <c r="I148" s="35" t="s">
        <v>495</v>
      </c>
      <c r="J148" s="35" t="s">
        <v>54</v>
      </c>
      <c r="K148" s="171" t="s">
        <v>725</v>
      </c>
      <c r="L148" s="35"/>
      <c r="M148" s="101">
        <v>25000</v>
      </c>
      <c r="N148" s="37"/>
      <c r="O148" s="39" t="s">
        <v>19</v>
      </c>
      <c r="P148" s="35"/>
    </row>
    <row r="149" spans="1:17" ht="12.75" x14ac:dyDescent="0.25">
      <c r="A149" s="35">
        <v>2024</v>
      </c>
      <c r="B149" s="35" t="s">
        <v>27</v>
      </c>
      <c r="C149" s="36" t="s">
        <v>586</v>
      </c>
      <c r="D149" s="37" t="s">
        <v>590</v>
      </c>
      <c r="E149" s="37" t="s">
        <v>594</v>
      </c>
      <c r="F149" s="37">
        <v>57</v>
      </c>
      <c r="G149" s="35" t="s">
        <v>33</v>
      </c>
      <c r="H149" s="35" t="s">
        <v>564</v>
      </c>
      <c r="I149" s="35" t="s">
        <v>495</v>
      </c>
      <c r="J149" s="35" t="s">
        <v>54</v>
      </c>
      <c r="K149" s="171" t="s">
        <v>725</v>
      </c>
      <c r="L149" s="35"/>
      <c r="M149" s="101">
        <v>25000</v>
      </c>
      <c r="N149" s="37"/>
      <c r="O149" s="39" t="s">
        <v>19</v>
      </c>
      <c r="P149" s="35"/>
    </row>
    <row r="150" spans="1:17" s="62" customFormat="1" ht="12.75" x14ac:dyDescent="0.25">
      <c r="A150" s="57"/>
      <c r="B150" s="57"/>
      <c r="C150" s="58"/>
      <c r="D150" s="59"/>
      <c r="E150" s="59"/>
      <c r="F150" s="59"/>
      <c r="G150" s="57"/>
      <c r="H150" s="57"/>
      <c r="I150" s="57"/>
      <c r="J150" s="166" t="s">
        <v>708</v>
      </c>
      <c r="K150" s="57" t="s">
        <v>689</v>
      </c>
      <c r="L150" s="57" t="s">
        <v>639</v>
      </c>
      <c r="M150" s="105">
        <f>SUM(M146:M149)</f>
        <v>100000</v>
      </c>
      <c r="N150" s="59"/>
      <c r="O150" s="60"/>
      <c r="P150" s="57"/>
      <c r="Q150" s="61"/>
    </row>
    <row r="151" spans="1:17" ht="13.5" thickBot="1" x14ac:dyDescent="0.3">
      <c r="A151" s="35">
        <v>2024</v>
      </c>
      <c r="B151" s="35" t="s">
        <v>27</v>
      </c>
      <c r="C151" s="36" t="s">
        <v>565</v>
      </c>
      <c r="D151" s="37" t="s">
        <v>567</v>
      </c>
      <c r="E151" s="37" t="s">
        <v>573</v>
      </c>
      <c r="F151" s="37">
        <v>57</v>
      </c>
      <c r="G151" s="35" t="s">
        <v>33</v>
      </c>
      <c r="H151" s="35" t="s">
        <v>564</v>
      </c>
      <c r="I151" s="35" t="s">
        <v>494</v>
      </c>
      <c r="J151" s="35" t="s">
        <v>54</v>
      </c>
      <c r="K151" s="173">
        <v>30</v>
      </c>
      <c r="L151" s="35"/>
      <c r="M151" s="101">
        <v>15000</v>
      </c>
      <c r="N151" s="37"/>
      <c r="O151" s="39" t="s">
        <v>19</v>
      </c>
      <c r="P151" s="35"/>
    </row>
    <row r="152" spans="1:17" s="33" customFormat="1" ht="13.5" thickBot="1" x14ac:dyDescent="0.3">
      <c r="A152" s="35">
        <v>2024</v>
      </c>
      <c r="B152" s="35" t="s">
        <v>27</v>
      </c>
      <c r="C152" s="36" t="s">
        <v>566</v>
      </c>
      <c r="D152" s="37" t="s">
        <v>568</v>
      </c>
      <c r="E152" s="37" t="s">
        <v>574</v>
      </c>
      <c r="F152" s="37">
        <v>51</v>
      </c>
      <c r="G152" s="35" t="s">
        <v>33</v>
      </c>
      <c r="H152" s="35" t="s">
        <v>564</v>
      </c>
      <c r="I152" s="35" t="s">
        <v>494</v>
      </c>
      <c r="J152" s="35" t="s">
        <v>54</v>
      </c>
      <c r="K152" s="174">
        <v>45</v>
      </c>
      <c r="L152" s="35"/>
      <c r="M152" s="101">
        <v>20000</v>
      </c>
      <c r="N152" s="37"/>
      <c r="O152" s="39" t="s">
        <v>19</v>
      </c>
      <c r="P152" s="35"/>
      <c r="Q152" s="16"/>
    </row>
    <row r="153" spans="1:17" ht="13.5" thickBot="1" x14ac:dyDescent="0.3">
      <c r="A153" s="35">
        <v>2024</v>
      </c>
      <c r="B153" s="35" t="s">
        <v>27</v>
      </c>
      <c r="C153" s="36" t="s">
        <v>571</v>
      </c>
      <c r="D153" s="37" t="s">
        <v>569</v>
      </c>
      <c r="E153" s="37" t="s">
        <v>575</v>
      </c>
      <c r="F153" s="37">
        <v>34</v>
      </c>
      <c r="G153" s="35" t="s">
        <v>33</v>
      </c>
      <c r="H153" s="35" t="s">
        <v>564</v>
      </c>
      <c r="I153" s="35" t="s">
        <v>494</v>
      </c>
      <c r="J153" s="35" t="s">
        <v>54</v>
      </c>
      <c r="K153" s="174" t="s">
        <v>726</v>
      </c>
      <c r="L153" s="35"/>
      <c r="M153" s="101">
        <v>10000</v>
      </c>
      <c r="N153" s="37"/>
      <c r="O153" s="39" t="s">
        <v>19</v>
      </c>
      <c r="P153" s="35"/>
    </row>
    <row r="154" spans="1:17" ht="13.5" thickBot="1" x14ac:dyDescent="0.3">
      <c r="A154" s="35">
        <v>2024</v>
      </c>
      <c r="B154" s="35" t="s">
        <v>27</v>
      </c>
      <c r="C154" s="36" t="s">
        <v>572</v>
      </c>
      <c r="D154" s="37" t="s">
        <v>570</v>
      </c>
      <c r="E154" s="37" t="s">
        <v>576</v>
      </c>
      <c r="F154" s="37">
        <v>54</v>
      </c>
      <c r="G154" s="35" t="s">
        <v>33</v>
      </c>
      <c r="H154" s="35" t="s">
        <v>564</v>
      </c>
      <c r="I154" s="35" t="s">
        <v>494</v>
      </c>
      <c r="J154" s="35" t="s">
        <v>54</v>
      </c>
      <c r="K154" s="174">
        <v>60</v>
      </c>
      <c r="L154" s="35"/>
      <c r="M154" s="101">
        <v>25000</v>
      </c>
      <c r="N154" s="37"/>
      <c r="O154" s="39" t="s">
        <v>19</v>
      </c>
      <c r="P154" s="35"/>
    </row>
    <row r="155" spans="1:17" ht="13.5" thickBot="1" x14ac:dyDescent="0.3">
      <c r="A155" s="35">
        <v>2024</v>
      </c>
      <c r="B155" s="35" t="s">
        <v>27</v>
      </c>
      <c r="C155" s="36" t="s">
        <v>581</v>
      </c>
      <c r="D155" s="37" t="s">
        <v>577</v>
      </c>
      <c r="E155" s="37" t="s">
        <v>580</v>
      </c>
      <c r="F155" s="37">
        <v>57</v>
      </c>
      <c r="G155" s="35" t="s">
        <v>33</v>
      </c>
      <c r="H155" s="35" t="s">
        <v>564</v>
      </c>
      <c r="I155" s="35" t="s">
        <v>494</v>
      </c>
      <c r="J155" s="35" t="s">
        <v>54</v>
      </c>
      <c r="K155" s="174">
        <v>30</v>
      </c>
      <c r="L155" s="35"/>
      <c r="M155" s="101">
        <v>20000</v>
      </c>
      <c r="N155" s="37"/>
      <c r="O155" s="39" t="s">
        <v>19</v>
      </c>
      <c r="P155" s="35"/>
    </row>
    <row r="156" spans="1:17" s="33" customFormat="1" ht="39" thickBot="1" x14ac:dyDescent="0.3">
      <c r="A156" s="35">
        <v>2024</v>
      </c>
      <c r="B156" s="35" t="s">
        <v>27</v>
      </c>
      <c r="C156" s="36" t="s">
        <v>582</v>
      </c>
      <c r="D156" s="37" t="s">
        <v>578</v>
      </c>
      <c r="E156" s="37" t="s">
        <v>579</v>
      </c>
      <c r="F156" s="37">
        <v>88</v>
      </c>
      <c r="G156" s="35" t="s">
        <v>33</v>
      </c>
      <c r="H156" s="35" t="s">
        <v>564</v>
      </c>
      <c r="I156" s="35" t="s">
        <v>494</v>
      </c>
      <c r="J156" s="35" t="s">
        <v>54</v>
      </c>
      <c r="K156" s="174">
        <v>5</v>
      </c>
      <c r="L156" s="35"/>
      <c r="M156" s="101">
        <v>25000</v>
      </c>
      <c r="N156" s="37"/>
      <c r="O156" s="39" t="s">
        <v>19</v>
      </c>
      <c r="P156" s="35"/>
      <c r="Q156" s="16"/>
    </row>
    <row r="157" spans="1:17" ht="26.25" thickBot="1" x14ac:dyDescent="0.3">
      <c r="A157" s="35">
        <v>2024</v>
      </c>
      <c r="B157" s="35" t="s">
        <v>27</v>
      </c>
      <c r="C157" s="36" t="s">
        <v>599</v>
      </c>
      <c r="D157" s="37" t="s">
        <v>603</v>
      </c>
      <c r="E157" s="37" t="s">
        <v>609</v>
      </c>
      <c r="F157" s="37">
        <v>54</v>
      </c>
      <c r="G157" s="35" t="s">
        <v>33</v>
      </c>
      <c r="H157" s="35" t="s">
        <v>564</v>
      </c>
      <c r="I157" s="35" t="s">
        <v>494</v>
      </c>
      <c r="J157" s="35" t="s">
        <v>54</v>
      </c>
      <c r="K157" s="174">
        <v>30</v>
      </c>
      <c r="L157" s="35"/>
      <c r="M157" s="101">
        <v>10000</v>
      </c>
      <c r="N157" s="37"/>
      <c r="O157" s="39" t="s">
        <v>19</v>
      </c>
      <c r="P157" s="35"/>
    </row>
    <row r="158" spans="1:17" s="33" customFormat="1" ht="26.25" thickBot="1" x14ac:dyDescent="0.3">
      <c r="A158" s="35">
        <v>2024</v>
      </c>
      <c r="B158" s="35" t="s">
        <v>27</v>
      </c>
      <c r="C158" s="36" t="s">
        <v>600</v>
      </c>
      <c r="D158" s="37" t="s">
        <v>604</v>
      </c>
      <c r="E158" s="37" t="s">
        <v>608</v>
      </c>
      <c r="F158" s="37">
        <v>54</v>
      </c>
      <c r="G158" s="35" t="s">
        <v>33</v>
      </c>
      <c r="H158" s="35" t="s">
        <v>564</v>
      </c>
      <c r="I158" s="35" t="s">
        <v>494</v>
      </c>
      <c r="J158" s="35" t="s">
        <v>54</v>
      </c>
      <c r="K158" s="174">
        <v>15</v>
      </c>
      <c r="L158" s="35"/>
      <c r="M158" s="101">
        <v>25000</v>
      </c>
      <c r="N158" s="37"/>
      <c r="O158" s="39" t="s">
        <v>19</v>
      </c>
      <c r="P158" s="3"/>
      <c r="Q158" s="16"/>
    </row>
    <row r="159" spans="1:17" ht="13.5" thickBot="1" x14ac:dyDescent="0.3">
      <c r="A159" s="35">
        <v>2024</v>
      </c>
      <c r="B159" s="35" t="s">
        <v>27</v>
      </c>
      <c r="C159" s="36" t="s">
        <v>601</v>
      </c>
      <c r="D159" s="37" t="s">
        <v>605</v>
      </c>
      <c r="E159" s="37" t="s">
        <v>607</v>
      </c>
      <c r="F159" s="37">
        <v>10</v>
      </c>
      <c r="G159" s="35" t="s">
        <v>33</v>
      </c>
      <c r="H159" s="35" t="s">
        <v>564</v>
      </c>
      <c r="I159" s="35" t="s">
        <v>494</v>
      </c>
      <c r="J159" s="35" t="s">
        <v>54</v>
      </c>
      <c r="K159" s="174">
        <v>120</v>
      </c>
      <c r="L159" s="35"/>
      <c r="M159" s="101">
        <v>23800</v>
      </c>
      <c r="N159" s="37"/>
      <c r="O159" s="39" t="s">
        <v>19</v>
      </c>
      <c r="P159" s="3"/>
    </row>
    <row r="160" spans="1:17" ht="26.25" thickBot="1" x14ac:dyDescent="0.3">
      <c r="A160" s="35">
        <v>2024</v>
      </c>
      <c r="B160" s="35" t="s">
        <v>27</v>
      </c>
      <c r="C160" s="36" t="s">
        <v>602</v>
      </c>
      <c r="D160" s="37" t="s">
        <v>606</v>
      </c>
      <c r="E160" s="37" t="s">
        <v>606</v>
      </c>
      <c r="F160" s="37">
        <v>57</v>
      </c>
      <c r="G160" s="35" t="s">
        <v>33</v>
      </c>
      <c r="H160" s="35" t="s">
        <v>564</v>
      </c>
      <c r="I160" s="35" t="s">
        <v>494</v>
      </c>
      <c r="J160" s="35" t="s">
        <v>54</v>
      </c>
      <c r="K160" s="174">
        <v>25</v>
      </c>
      <c r="L160" s="35"/>
      <c r="M160" s="101">
        <v>25000</v>
      </c>
      <c r="N160" s="37"/>
      <c r="O160" s="39" t="s">
        <v>19</v>
      </c>
      <c r="P160" s="3"/>
    </row>
    <row r="161" spans="1:17" s="33" customFormat="1" ht="13.5" thickBot="1" x14ac:dyDescent="0.3">
      <c r="A161" s="35">
        <v>2024</v>
      </c>
      <c r="B161" s="35" t="s">
        <v>27</v>
      </c>
      <c r="C161" s="36" t="s">
        <v>610</v>
      </c>
      <c r="D161" s="37" t="s">
        <v>613</v>
      </c>
      <c r="E161" s="37" t="s">
        <v>616</v>
      </c>
      <c r="F161" s="37">
        <v>52</v>
      </c>
      <c r="G161" s="35" t="s">
        <v>33</v>
      </c>
      <c r="H161" s="35" t="s">
        <v>564</v>
      </c>
      <c r="I161" s="35" t="s">
        <v>494</v>
      </c>
      <c r="J161" s="35" t="s">
        <v>54</v>
      </c>
      <c r="K161" s="174" t="s">
        <v>727</v>
      </c>
      <c r="L161" s="35"/>
      <c r="M161" s="101">
        <v>15000</v>
      </c>
      <c r="N161" s="37"/>
      <c r="O161" s="39" t="s">
        <v>19</v>
      </c>
      <c r="P161" s="3"/>
      <c r="Q161" s="16"/>
    </row>
    <row r="162" spans="1:17" s="33" customFormat="1" ht="26.25" thickBot="1" x14ac:dyDescent="0.3">
      <c r="A162" s="35">
        <v>2024</v>
      </c>
      <c r="B162" s="35" t="s">
        <v>27</v>
      </c>
      <c r="C162" s="36" t="s">
        <v>611</v>
      </c>
      <c r="D162" s="37" t="s">
        <v>614</v>
      </c>
      <c r="E162" s="37" t="s">
        <v>617</v>
      </c>
      <c r="F162" s="37">
        <v>75</v>
      </c>
      <c r="G162" s="35" t="s">
        <v>33</v>
      </c>
      <c r="H162" s="35" t="s">
        <v>564</v>
      </c>
      <c r="I162" s="35" t="s">
        <v>494</v>
      </c>
      <c r="J162" s="35" t="s">
        <v>54</v>
      </c>
      <c r="K162" s="174">
        <v>7</v>
      </c>
      <c r="L162" s="35"/>
      <c r="M162" s="101">
        <v>25000</v>
      </c>
      <c r="N162" s="37"/>
      <c r="O162" s="39" t="s">
        <v>19</v>
      </c>
      <c r="P162" s="3"/>
      <c r="Q162" s="16"/>
    </row>
    <row r="163" spans="1:17" ht="38.25" x14ac:dyDescent="0.25">
      <c r="A163" s="35">
        <v>2024</v>
      </c>
      <c r="B163" s="35" t="s">
        <v>27</v>
      </c>
      <c r="C163" s="36" t="s">
        <v>612</v>
      </c>
      <c r="D163" s="37" t="s">
        <v>615</v>
      </c>
      <c r="E163" s="37" t="s">
        <v>618</v>
      </c>
      <c r="F163" s="37">
        <v>8</v>
      </c>
      <c r="G163" s="35" t="s">
        <v>33</v>
      </c>
      <c r="H163" s="35" t="s">
        <v>564</v>
      </c>
      <c r="I163" s="35" t="s">
        <v>494</v>
      </c>
      <c r="J163" s="35" t="s">
        <v>54</v>
      </c>
      <c r="K163" s="175">
        <v>15</v>
      </c>
      <c r="L163" s="35"/>
      <c r="M163" s="101">
        <v>10000</v>
      </c>
      <c r="N163" s="37"/>
      <c r="O163" s="39" t="s">
        <v>19</v>
      </c>
      <c r="P163" s="3"/>
    </row>
    <row r="164" spans="1:17" s="62" customFormat="1" ht="12.75" x14ac:dyDescent="0.25">
      <c r="A164" s="57"/>
      <c r="B164" s="57"/>
      <c r="C164" s="58"/>
      <c r="D164" s="59"/>
      <c r="E164" s="59"/>
      <c r="F164" s="59"/>
      <c r="G164" s="57"/>
      <c r="H164" s="57"/>
      <c r="I164" s="57"/>
      <c r="J164" s="166" t="s">
        <v>709</v>
      </c>
      <c r="K164" s="172" t="s">
        <v>702</v>
      </c>
      <c r="L164" s="57" t="s">
        <v>640</v>
      </c>
      <c r="M164" s="168">
        <f>SUM(M151:M163)</f>
        <v>248800</v>
      </c>
      <c r="N164" s="59"/>
      <c r="O164" s="60"/>
      <c r="P164" s="57"/>
      <c r="Q164" s="61"/>
    </row>
    <row r="165" spans="1:17" s="91" customFormat="1" ht="12.75" x14ac:dyDescent="0.25">
      <c r="A165" s="87"/>
      <c r="B165" s="87"/>
      <c r="C165" s="58"/>
      <c r="D165" s="88"/>
      <c r="E165" s="88"/>
      <c r="F165" s="88"/>
      <c r="G165" s="87"/>
      <c r="H165" s="87"/>
      <c r="I165" s="87"/>
      <c r="J165" s="87" t="s">
        <v>650</v>
      </c>
      <c r="K165" s="87" t="s">
        <v>711</v>
      </c>
      <c r="L165" s="87" t="s">
        <v>652</v>
      </c>
      <c r="M165" s="170">
        <f>M145+M141+M134+M99+M95</f>
        <v>1958000</v>
      </c>
      <c r="N165" s="88"/>
      <c r="O165" s="89"/>
      <c r="P165" s="87"/>
      <c r="Q165" s="90"/>
    </row>
    <row r="166" spans="1:17" s="91" customFormat="1" ht="12.75" x14ac:dyDescent="0.25">
      <c r="A166" s="87"/>
      <c r="B166" s="87"/>
      <c r="C166" s="58"/>
      <c r="D166" s="88"/>
      <c r="E166" s="88"/>
      <c r="F166" s="88"/>
      <c r="G166" s="87"/>
      <c r="H166" s="87"/>
      <c r="I166" s="87"/>
      <c r="J166" s="87" t="s">
        <v>651</v>
      </c>
      <c r="K166" s="87" t="s">
        <v>675</v>
      </c>
      <c r="L166" s="87" t="s">
        <v>632</v>
      </c>
      <c r="M166" s="170">
        <f>M164+M150</f>
        <v>348800</v>
      </c>
      <c r="N166" s="88"/>
      <c r="O166" s="89"/>
      <c r="P166" s="87"/>
      <c r="Q166" s="90"/>
    </row>
    <row r="167" spans="1:17" ht="12.75" x14ac:dyDescent="0.25">
      <c r="A167" s="3">
        <v>2024</v>
      </c>
      <c r="B167" s="3" t="s">
        <v>27</v>
      </c>
      <c r="C167" s="12" t="s">
        <v>351</v>
      </c>
      <c r="D167" s="13" t="s">
        <v>354</v>
      </c>
      <c r="E167" s="13" t="s">
        <v>357</v>
      </c>
      <c r="F167" s="13">
        <v>75</v>
      </c>
      <c r="G167" s="3" t="s">
        <v>18</v>
      </c>
      <c r="H167" s="3" t="s">
        <v>161</v>
      </c>
      <c r="I167" s="3" t="s">
        <v>176</v>
      </c>
      <c r="J167" s="3" t="s">
        <v>54</v>
      </c>
      <c r="K167" s="3">
        <v>17</v>
      </c>
      <c r="L167" s="3"/>
      <c r="M167" s="98">
        <v>25000</v>
      </c>
      <c r="N167" s="13"/>
      <c r="O167" s="20" t="s">
        <v>19</v>
      </c>
      <c r="P167" s="3"/>
    </row>
    <row r="168" spans="1:17" s="33" customFormat="1" ht="12.75" x14ac:dyDescent="0.25">
      <c r="A168" s="3">
        <v>2024</v>
      </c>
      <c r="B168" s="3" t="s">
        <v>27</v>
      </c>
      <c r="C168" s="12" t="s">
        <v>219</v>
      </c>
      <c r="D168" s="13" t="s">
        <v>222</v>
      </c>
      <c r="E168" s="13" t="s">
        <v>224</v>
      </c>
      <c r="F168" s="13">
        <v>75</v>
      </c>
      <c r="G168" s="3" t="s">
        <v>18</v>
      </c>
      <c r="H168" s="3" t="s">
        <v>161</v>
      </c>
      <c r="I168" s="3" t="s">
        <v>176</v>
      </c>
      <c r="J168" s="3" t="s">
        <v>54</v>
      </c>
      <c r="K168" s="3">
        <v>12</v>
      </c>
      <c r="L168" s="3"/>
      <c r="M168" s="98">
        <v>30000</v>
      </c>
      <c r="N168" s="13"/>
      <c r="O168" s="20" t="s">
        <v>19</v>
      </c>
      <c r="P168" s="3"/>
      <c r="Q168" s="16"/>
    </row>
    <row r="169" spans="1:17" s="33" customFormat="1" ht="25.5" x14ac:dyDescent="0.25">
      <c r="A169" s="3">
        <v>2024</v>
      </c>
      <c r="B169" s="3" t="s">
        <v>27</v>
      </c>
      <c r="C169" s="12" t="s">
        <v>221</v>
      </c>
      <c r="D169" s="13" t="s">
        <v>627</v>
      </c>
      <c r="E169" s="13" t="s">
        <v>206</v>
      </c>
      <c r="F169" s="13">
        <v>67</v>
      </c>
      <c r="G169" s="3" t="s">
        <v>18</v>
      </c>
      <c r="H169" s="3" t="s">
        <v>161</v>
      </c>
      <c r="I169" s="3" t="s">
        <v>176</v>
      </c>
      <c r="J169" s="3" t="s">
        <v>54</v>
      </c>
      <c r="K169" s="3">
        <v>15</v>
      </c>
      <c r="L169" s="3"/>
      <c r="M169" s="98">
        <v>30000</v>
      </c>
      <c r="N169" s="13"/>
      <c r="O169" s="20" t="s">
        <v>19</v>
      </c>
      <c r="P169" s="3"/>
      <c r="Q169" s="16"/>
    </row>
    <row r="170" spans="1:17" ht="12.75" x14ac:dyDescent="0.25">
      <c r="A170" s="3">
        <v>2024</v>
      </c>
      <c r="B170" s="3" t="s">
        <v>27</v>
      </c>
      <c r="C170" s="12" t="s">
        <v>353</v>
      </c>
      <c r="D170" s="13" t="s">
        <v>356</v>
      </c>
      <c r="E170" s="13" t="s">
        <v>359</v>
      </c>
      <c r="F170" s="13">
        <v>75</v>
      </c>
      <c r="G170" s="3" t="s">
        <v>18</v>
      </c>
      <c r="H170" s="3" t="s">
        <v>161</v>
      </c>
      <c r="I170" s="3" t="s">
        <v>176</v>
      </c>
      <c r="J170" s="3" t="s">
        <v>54</v>
      </c>
      <c r="K170" s="3"/>
      <c r="L170" s="3"/>
      <c r="M170" s="98">
        <v>30000</v>
      </c>
      <c r="N170" s="13"/>
      <c r="O170" s="20" t="s">
        <v>19</v>
      </c>
      <c r="P170" s="3"/>
    </row>
    <row r="171" spans="1:17" s="33" customFormat="1" ht="12.75" x14ac:dyDescent="0.25">
      <c r="A171" s="3">
        <v>2024</v>
      </c>
      <c r="B171" s="3" t="s">
        <v>27</v>
      </c>
      <c r="C171" s="12" t="s">
        <v>352</v>
      </c>
      <c r="D171" s="13" t="s">
        <v>355</v>
      </c>
      <c r="E171" s="13" t="s">
        <v>358</v>
      </c>
      <c r="F171" s="13">
        <v>75</v>
      </c>
      <c r="G171" s="3" t="s">
        <v>18</v>
      </c>
      <c r="H171" s="3" t="s">
        <v>161</v>
      </c>
      <c r="I171" s="3" t="s">
        <v>176</v>
      </c>
      <c r="J171" s="3" t="s">
        <v>54</v>
      </c>
      <c r="K171" s="3">
        <v>17</v>
      </c>
      <c r="L171" s="3"/>
      <c r="M171" s="98">
        <v>30000</v>
      </c>
      <c r="N171" s="13"/>
      <c r="O171" s="20" t="s">
        <v>19</v>
      </c>
      <c r="P171" s="3"/>
      <c r="Q171" s="16"/>
    </row>
    <row r="172" spans="1:17" ht="12.75" x14ac:dyDescent="0.25">
      <c r="A172" s="3">
        <v>2024</v>
      </c>
      <c r="B172" s="3" t="s">
        <v>27</v>
      </c>
      <c r="C172" s="12" t="s">
        <v>220</v>
      </c>
      <c r="D172" s="13" t="s">
        <v>223</v>
      </c>
      <c r="E172" s="13" t="s">
        <v>225</v>
      </c>
      <c r="F172" s="13">
        <v>75</v>
      </c>
      <c r="G172" s="3" t="s">
        <v>18</v>
      </c>
      <c r="H172" s="3" t="s">
        <v>161</v>
      </c>
      <c r="I172" s="3" t="s">
        <v>176</v>
      </c>
      <c r="J172" s="3" t="s">
        <v>54</v>
      </c>
      <c r="K172" s="3">
        <v>8</v>
      </c>
      <c r="L172" s="3"/>
      <c r="M172" s="98">
        <v>15000</v>
      </c>
      <c r="N172" s="13"/>
      <c r="O172" s="20" t="s">
        <v>19</v>
      </c>
      <c r="P172" s="3"/>
    </row>
    <row r="173" spans="1:17" s="62" customFormat="1" ht="12.75" x14ac:dyDescent="0.25">
      <c r="A173" s="57"/>
      <c r="B173" s="57"/>
      <c r="C173" s="58"/>
      <c r="D173" s="59"/>
      <c r="E173" s="59"/>
      <c r="F173" s="59"/>
      <c r="G173" s="57"/>
      <c r="H173" s="57"/>
      <c r="I173" s="57"/>
      <c r="J173" s="166" t="s">
        <v>712</v>
      </c>
      <c r="K173" s="57" t="s">
        <v>702</v>
      </c>
      <c r="L173" s="57" t="s">
        <v>634</v>
      </c>
      <c r="M173" s="105">
        <f>SUM(M167:M172)</f>
        <v>160000</v>
      </c>
      <c r="N173" s="59"/>
      <c r="O173" s="60"/>
      <c r="P173" s="57"/>
      <c r="Q173" s="61"/>
    </row>
    <row r="174" spans="1:17" ht="12.75" x14ac:dyDescent="0.25">
      <c r="A174" s="176">
        <v>2024</v>
      </c>
      <c r="B174" s="176" t="s">
        <v>27</v>
      </c>
      <c r="C174" s="177" t="s">
        <v>731</v>
      </c>
      <c r="D174" s="178" t="s">
        <v>732</v>
      </c>
      <c r="E174" s="178" t="s">
        <v>316</v>
      </c>
      <c r="F174" s="178"/>
      <c r="G174" s="176" t="s">
        <v>18</v>
      </c>
      <c r="H174" s="176" t="s">
        <v>161</v>
      </c>
      <c r="I174" s="176" t="s">
        <v>435</v>
      </c>
      <c r="J174" s="176" t="s">
        <v>54</v>
      </c>
      <c r="K174" s="176"/>
      <c r="L174" s="176"/>
      <c r="M174" s="179">
        <v>30000</v>
      </c>
      <c r="N174" s="178"/>
      <c r="O174" s="180" t="s">
        <v>19</v>
      </c>
      <c r="P174" s="176"/>
      <c r="Q174" s="17"/>
    </row>
    <row r="175" spans="1:17" ht="25.5" x14ac:dyDescent="0.25">
      <c r="A175" s="3">
        <v>2024</v>
      </c>
      <c r="B175" s="3" t="s">
        <v>27</v>
      </c>
      <c r="C175" s="12" t="s">
        <v>331</v>
      </c>
      <c r="D175" s="13" t="s">
        <v>335</v>
      </c>
      <c r="E175" s="13" t="s">
        <v>339</v>
      </c>
      <c r="F175" s="13">
        <v>75</v>
      </c>
      <c r="G175" s="3" t="s">
        <v>18</v>
      </c>
      <c r="H175" s="3" t="s">
        <v>161</v>
      </c>
      <c r="I175" s="3" t="s">
        <v>435</v>
      </c>
      <c r="J175" s="3" t="s">
        <v>54</v>
      </c>
      <c r="K175" s="3">
        <v>30</v>
      </c>
      <c r="L175" s="3"/>
      <c r="M175" s="98">
        <v>30000</v>
      </c>
      <c r="N175" s="13"/>
      <c r="O175" s="20" t="s">
        <v>19</v>
      </c>
      <c r="P175" s="3"/>
    </row>
    <row r="176" spans="1:17" s="41" customFormat="1" ht="12.75" x14ac:dyDescent="0.25">
      <c r="A176" s="3">
        <v>2024</v>
      </c>
      <c r="B176" s="3" t="s">
        <v>27</v>
      </c>
      <c r="C176" s="12" t="s">
        <v>422</v>
      </c>
      <c r="D176" s="13" t="s">
        <v>427</v>
      </c>
      <c r="E176" s="13" t="s">
        <v>431</v>
      </c>
      <c r="F176" s="13">
        <v>37</v>
      </c>
      <c r="G176" s="3" t="s">
        <v>18</v>
      </c>
      <c r="H176" s="3" t="s">
        <v>161</v>
      </c>
      <c r="I176" s="3" t="s">
        <v>435</v>
      </c>
      <c r="J176" s="3" t="s">
        <v>54</v>
      </c>
      <c r="K176" s="3">
        <v>35</v>
      </c>
      <c r="L176" s="3"/>
      <c r="M176" s="98">
        <v>30000</v>
      </c>
      <c r="N176" s="13"/>
      <c r="O176" s="20" t="s">
        <v>19</v>
      </c>
      <c r="P176" s="3"/>
      <c r="Q176" s="16"/>
    </row>
    <row r="177" spans="1:17" ht="12.75" x14ac:dyDescent="0.25">
      <c r="A177" s="3">
        <v>2024</v>
      </c>
      <c r="B177" s="3" t="s">
        <v>27</v>
      </c>
      <c r="C177" s="12" t="s">
        <v>423</v>
      </c>
      <c r="D177" s="13" t="s">
        <v>428</v>
      </c>
      <c r="E177" s="13" t="s">
        <v>432</v>
      </c>
      <c r="F177" s="13">
        <v>69</v>
      </c>
      <c r="G177" s="3" t="s">
        <v>18</v>
      </c>
      <c r="H177" s="3" t="s">
        <v>161</v>
      </c>
      <c r="I177" s="3" t="s">
        <v>435</v>
      </c>
      <c r="J177" s="3" t="s">
        <v>54</v>
      </c>
      <c r="K177" s="3">
        <v>24</v>
      </c>
      <c r="L177" s="3"/>
      <c r="M177" s="98">
        <v>30000</v>
      </c>
      <c r="N177" s="13"/>
      <c r="O177" s="20" t="s">
        <v>19</v>
      </c>
      <c r="P177" s="3"/>
    </row>
    <row r="178" spans="1:17" ht="12.75" x14ac:dyDescent="0.25">
      <c r="A178" s="23">
        <v>2024</v>
      </c>
      <c r="B178" s="23" t="s">
        <v>27</v>
      </c>
      <c r="C178" s="15" t="s">
        <v>332</v>
      </c>
      <c r="D178" s="22" t="s">
        <v>336</v>
      </c>
      <c r="E178" s="22" t="s">
        <v>340</v>
      </c>
      <c r="F178" s="22">
        <v>84</v>
      </c>
      <c r="G178" s="23" t="s">
        <v>18</v>
      </c>
      <c r="H178" s="23" t="s">
        <v>161</v>
      </c>
      <c r="I178" s="23" t="s">
        <v>435</v>
      </c>
      <c r="J178" s="23" t="s">
        <v>54</v>
      </c>
      <c r="K178" s="23">
        <v>26</v>
      </c>
      <c r="L178" s="23"/>
      <c r="M178" s="103">
        <v>40500</v>
      </c>
      <c r="N178" s="22"/>
      <c r="O178" s="24" t="s">
        <v>19</v>
      </c>
      <c r="P178" s="23"/>
      <c r="Q178" s="17" t="s">
        <v>481</v>
      </c>
    </row>
    <row r="179" spans="1:17" ht="12.75" x14ac:dyDescent="0.25">
      <c r="A179" s="3">
        <v>2024</v>
      </c>
      <c r="B179" s="3" t="s">
        <v>27</v>
      </c>
      <c r="C179" s="12" t="s">
        <v>424</v>
      </c>
      <c r="D179" s="13" t="s">
        <v>396</v>
      </c>
      <c r="E179" s="13" t="s">
        <v>433</v>
      </c>
      <c r="F179" s="13">
        <v>67</v>
      </c>
      <c r="G179" s="3" t="s">
        <v>18</v>
      </c>
      <c r="H179" s="3" t="s">
        <v>161</v>
      </c>
      <c r="I179" s="3" t="s">
        <v>435</v>
      </c>
      <c r="J179" s="3" t="s">
        <v>54</v>
      </c>
      <c r="K179" s="3">
        <v>22</v>
      </c>
      <c r="L179" s="3"/>
      <c r="M179" s="98">
        <v>30000</v>
      </c>
      <c r="N179" s="13"/>
      <c r="O179" s="20" t="s">
        <v>19</v>
      </c>
      <c r="P179" s="3"/>
      <c r="Q179" s="17"/>
    </row>
    <row r="180" spans="1:17" ht="12.75" x14ac:dyDescent="0.25">
      <c r="A180" s="26">
        <v>2024</v>
      </c>
      <c r="B180" s="26" t="s">
        <v>27</v>
      </c>
      <c r="C180" s="27" t="s">
        <v>207</v>
      </c>
      <c r="D180" s="28" t="s">
        <v>211</v>
      </c>
      <c r="E180" s="28" t="s">
        <v>215</v>
      </c>
      <c r="F180" s="28">
        <v>69</v>
      </c>
      <c r="G180" s="26" t="s">
        <v>18</v>
      </c>
      <c r="H180" s="26" t="s">
        <v>161</v>
      </c>
      <c r="I180" s="26" t="s">
        <v>435</v>
      </c>
      <c r="J180" s="26" t="s">
        <v>54</v>
      </c>
      <c r="K180" s="26">
        <v>20</v>
      </c>
      <c r="L180" s="26"/>
      <c r="M180" s="102">
        <v>30000</v>
      </c>
      <c r="N180" s="28"/>
      <c r="O180" s="44" t="s">
        <v>19</v>
      </c>
      <c r="P180" s="26"/>
      <c r="Q180" s="17"/>
    </row>
    <row r="181" spans="1:17" ht="12.75" x14ac:dyDescent="0.25">
      <c r="A181" s="3">
        <v>2024</v>
      </c>
      <c r="B181" s="3" t="s">
        <v>27</v>
      </c>
      <c r="C181" s="12" t="s">
        <v>333</v>
      </c>
      <c r="D181" s="13" t="s">
        <v>337</v>
      </c>
      <c r="E181" s="13" t="s">
        <v>341</v>
      </c>
      <c r="F181" s="13">
        <v>75</v>
      </c>
      <c r="G181" s="3" t="s">
        <v>18</v>
      </c>
      <c r="H181" s="3" t="s">
        <v>161</v>
      </c>
      <c r="I181" s="3" t="s">
        <v>435</v>
      </c>
      <c r="J181" s="3" t="s">
        <v>54</v>
      </c>
      <c r="K181" s="3">
        <v>25</v>
      </c>
      <c r="L181" s="3"/>
      <c r="M181" s="98">
        <v>30000</v>
      </c>
      <c r="N181" s="13"/>
      <c r="O181" s="20" t="s">
        <v>19</v>
      </c>
      <c r="P181" s="3"/>
      <c r="Q181" s="17"/>
    </row>
    <row r="182" spans="1:17" ht="12.75" x14ac:dyDescent="0.25">
      <c r="A182" s="26">
        <v>2024</v>
      </c>
      <c r="B182" s="26" t="s">
        <v>27</v>
      </c>
      <c r="C182" s="27" t="s">
        <v>208</v>
      </c>
      <c r="D182" s="28" t="s">
        <v>212</v>
      </c>
      <c r="E182" s="28" t="s">
        <v>216</v>
      </c>
      <c r="F182" s="28">
        <v>46</v>
      </c>
      <c r="G182" s="26" t="s">
        <v>18</v>
      </c>
      <c r="H182" s="26" t="s">
        <v>161</v>
      </c>
      <c r="I182" s="26" t="s">
        <v>435</v>
      </c>
      <c r="J182" s="26" t="s">
        <v>54</v>
      </c>
      <c r="K182" s="26">
        <v>17</v>
      </c>
      <c r="L182" s="26"/>
      <c r="M182" s="102">
        <v>30000</v>
      </c>
      <c r="N182" s="28"/>
      <c r="O182" s="44" t="s">
        <v>19</v>
      </c>
      <c r="P182" s="26"/>
      <c r="Q182" s="17"/>
    </row>
    <row r="183" spans="1:17" s="33" customFormat="1" ht="12.75" x14ac:dyDescent="0.25">
      <c r="A183" s="26">
        <v>2024</v>
      </c>
      <c r="B183" s="26" t="s">
        <v>27</v>
      </c>
      <c r="C183" s="27" t="s">
        <v>210</v>
      </c>
      <c r="D183" s="28" t="s">
        <v>214</v>
      </c>
      <c r="E183" s="28" t="s">
        <v>218</v>
      </c>
      <c r="F183" s="28">
        <v>75</v>
      </c>
      <c r="G183" s="26" t="s">
        <v>18</v>
      </c>
      <c r="H183" s="26" t="s">
        <v>161</v>
      </c>
      <c r="I183" s="26" t="s">
        <v>435</v>
      </c>
      <c r="J183" s="26" t="s">
        <v>54</v>
      </c>
      <c r="K183" s="26">
        <v>20</v>
      </c>
      <c r="L183" s="26"/>
      <c r="M183" s="102">
        <v>30000</v>
      </c>
      <c r="N183" s="28"/>
      <c r="O183" s="44" t="s">
        <v>19</v>
      </c>
      <c r="P183" s="26"/>
      <c r="Q183" s="17"/>
    </row>
    <row r="184" spans="1:17" s="33" customFormat="1" ht="12.75" x14ac:dyDescent="0.25">
      <c r="A184" s="23">
        <v>2024</v>
      </c>
      <c r="B184" s="23" t="s">
        <v>27</v>
      </c>
      <c r="C184" s="15" t="s">
        <v>473</v>
      </c>
      <c r="D184" s="22" t="s">
        <v>485</v>
      </c>
      <c r="E184" s="22" t="s">
        <v>488</v>
      </c>
      <c r="F184" s="22"/>
      <c r="G184" s="23" t="s">
        <v>18</v>
      </c>
      <c r="H184" s="23" t="s">
        <v>161</v>
      </c>
      <c r="I184" s="23" t="s">
        <v>435</v>
      </c>
      <c r="J184" s="23" t="s">
        <v>54</v>
      </c>
      <c r="K184" s="23">
        <v>26</v>
      </c>
      <c r="L184" s="23"/>
      <c r="M184" s="103">
        <v>9000</v>
      </c>
      <c r="N184" s="22"/>
      <c r="O184" s="24" t="s">
        <v>19</v>
      </c>
      <c r="P184" s="23"/>
      <c r="Q184" s="17" t="s">
        <v>655</v>
      </c>
    </row>
    <row r="185" spans="1:17" ht="12.75" x14ac:dyDescent="0.25">
      <c r="A185" s="3">
        <v>2024</v>
      </c>
      <c r="B185" s="3" t="s">
        <v>27</v>
      </c>
      <c r="C185" s="12" t="s">
        <v>425</v>
      </c>
      <c r="D185" s="13" t="s">
        <v>429</v>
      </c>
      <c r="E185" s="13" t="s">
        <v>434</v>
      </c>
      <c r="F185" s="13">
        <v>75</v>
      </c>
      <c r="G185" s="3" t="s">
        <v>18</v>
      </c>
      <c r="H185" s="3" t="s">
        <v>161</v>
      </c>
      <c r="I185" s="3" t="s">
        <v>435</v>
      </c>
      <c r="J185" s="3" t="s">
        <v>54</v>
      </c>
      <c r="K185" s="3">
        <v>20</v>
      </c>
      <c r="L185" s="3"/>
      <c r="M185" s="98">
        <v>30000</v>
      </c>
      <c r="N185" s="13"/>
      <c r="O185" s="3" t="s">
        <v>19</v>
      </c>
      <c r="P185" s="3"/>
      <c r="Q185" s="17"/>
    </row>
    <row r="186" spans="1:17" ht="36.950000000000003" customHeight="1" x14ac:dyDescent="0.25">
      <c r="A186" s="3">
        <v>2024</v>
      </c>
      <c r="B186" s="3" t="s">
        <v>27</v>
      </c>
      <c r="C186" s="12" t="s">
        <v>426</v>
      </c>
      <c r="D186" s="13" t="s">
        <v>430</v>
      </c>
      <c r="E186" s="13" t="s">
        <v>94</v>
      </c>
      <c r="F186" s="13">
        <v>88</v>
      </c>
      <c r="G186" s="3" t="s">
        <v>18</v>
      </c>
      <c r="H186" s="3" t="s">
        <v>161</v>
      </c>
      <c r="I186" s="3" t="s">
        <v>435</v>
      </c>
      <c r="J186" s="3" t="s">
        <v>54</v>
      </c>
      <c r="K186" s="3">
        <v>15</v>
      </c>
      <c r="L186" s="3"/>
      <c r="M186" s="98">
        <v>30000</v>
      </c>
      <c r="N186" s="13"/>
      <c r="O186" s="3" t="s">
        <v>19</v>
      </c>
      <c r="P186" s="3"/>
      <c r="Q186" s="17"/>
    </row>
    <row r="187" spans="1:17" s="33" customFormat="1" ht="12.75" x14ac:dyDescent="0.25">
      <c r="A187" s="23">
        <v>2024</v>
      </c>
      <c r="B187" s="23" t="s">
        <v>27</v>
      </c>
      <c r="C187" s="15" t="s">
        <v>472</v>
      </c>
      <c r="D187" s="22" t="s">
        <v>483</v>
      </c>
      <c r="E187" s="22" t="s">
        <v>484</v>
      </c>
      <c r="F187" s="22">
        <v>75</v>
      </c>
      <c r="G187" s="23" t="s">
        <v>18</v>
      </c>
      <c r="H187" s="23" t="s">
        <v>161</v>
      </c>
      <c r="I187" s="23" t="s">
        <v>435</v>
      </c>
      <c r="J187" s="23" t="s">
        <v>54</v>
      </c>
      <c r="K187" s="23">
        <v>22</v>
      </c>
      <c r="L187" s="23"/>
      <c r="M187" s="103">
        <v>11000</v>
      </c>
      <c r="N187" s="22"/>
      <c r="O187" s="24" t="s">
        <v>19</v>
      </c>
      <c r="P187" s="23"/>
      <c r="Q187" s="17" t="s">
        <v>656</v>
      </c>
    </row>
    <row r="188" spans="1:17" ht="12.75" x14ac:dyDescent="0.25">
      <c r="A188" s="3">
        <v>2024</v>
      </c>
      <c r="B188" s="3" t="s">
        <v>27</v>
      </c>
      <c r="C188" s="12" t="s">
        <v>343</v>
      </c>
      <c r="D188" s="13" t="s">
        <v>346</v>
      </c>
      <c r="E188" s="13" t="s">
        <v>257</v>
      </c>
      <c r="F188" s="13">
        <v>67</v>
      </c>
      <c r="G188" s="3" t="s">
        <v>18</v>
      </c>
      <c r="H188" s="3" t="s">
        <v>161</v>
      </c>
      <c r="I188" s="3" t="s">
        <v>435</v>
      </c>
      <c r="J188" s="3" t="s">
        <v>54</v>
      </c>
      <c r="K188" s="3">
        <v>10</v>
      </c>
      <c r="L188" s="3"/>
      <c r="M188" s="98">
        <v>30000</v>
      </c>
      <c r="N188" s="13"/>
      <c r="O188" s="20" t="s">
        <v>19</v>
      </c>
      <c r="P188" s="3"/>
      <c r="Q188" s="17"/>
    </row>
    <row r="189" spans="1:17" ht="12.75" x14ac:dyDescent="0.25">
      <c r="A189" s="26">
        <v>2024</v>
      </c>
      <c r="B189" s="26" t="s">
        <v>27</v>
      </c>
      <c r="C189" s="27" t="s">
        <v>209</v>
      </c>
      <c r="D189" s="28" t="s">
        <v>213</v>
      </c>
      <c r="E189" s="28" t="s">
        <v>217</v>
      </c>
      <c r="F189" s="28">
        <v>18</v>
      </c>
      <c r="G189" s="26" t="s">
        <v>18</v>
      </c>
      <c r="H189" s="26" t="s">
        <v>161</v>
      </c>
      <c r="I189" s="26" t="s">
        <v>435</v>
      </c>
      <c r="J189" s="26" t="s">
        <v>54</v>
      </c>
      <c r="K189" s="26">
        <v>25</v>
      </c>
      <c r="L189" s="26"/>
      <c r="M189" s="102">
        <v>30000</v>
      </c>
      <c r="N189" s="28"/>
      <c r="O189" s="44" t="s">
        <v>19</v>
      </c>
      <c r="P189" s="26"/>
      <c r="Q189" s="17"/>
    </row>
    <row r="190" spans="1:17" s="33" customFormat="1" ht="25.5" x14ac:dyDescent="0.25">
      <c r="A190" s="3">
        <v>2024</v>
      </c>
      <c r="B190" s="3" t="s">
        <v>27</v>
      </c>
      <c r="C190" s="12" t="s">
        <v>545</v>
      </c>
      <c r="D190" s="13" t="s">
        <v>439</v>
      </c>
      <c r="E190" s="13" t="s">
        <v>443</v>
      </c>
      <c r="F190" s="13">
        <v>57</v>
      </c>
      <c r="G190" s="3" t="s">
        <v>18</v>
      </c>
      <c r="H190" s="3" t="s">
        <v>161</v>
      </c>
      <c r="I190" s="3" t="s">
        <v>435</v>
      </c>
      <c r="J190" s="3" t="s">
        <v>54</v>
      </c>
      <c r="K190" s="3">
        <v>20</v>
      </c>
      <c r="L190" s="3"/>
      <c r="M190" s="98">
        <v>15000</v>
      </c>
      <c r="N190" s="13"/>
      <c r="O190" s="20" t="s">
        <v>19</v>
      </c>
      <c r="P190" s="3"/>
      <c r="Q190" s="17"/>
    </row>
    <row r="191" spans="1:17" s="33" customFormat="1" ht="12.75" x14ac:dyDescent="0.25">
      <c r="A191" s="23">
        <v>2024</v>
      </c>
      <c r="B191" s="23" t="s">
        <v>27</v>
      </c>
      <c r="C191" s="15" t="s">
        <v>334</v>
      </c>
      <c r="D191" s="22" t="s">
        <v>338</v>
      </c>
      <c r="E191" s="22" t="s">
        <v>342</v>
      </c>
      <c r="F191" s="22">
        <v>75</v>
      </c>
      <c r="G191" s="23" t="s">
        <v>18</v>
      </c>
      <c r="H191" s="23" t="s">
        <v>161</v>
      </c>
      <c r="I191" s="23" t="s">
        <v>435</v>
      </c>
      <c r="J191" s="23" t="s">
        <v>54</v>
      </c>
      <c r="K191" s="23">
        <v>20</v>
      </c>
      <c r="L191" s="23"/>
      <c r="M191" s="103">
        <v>39000</v>
      </c>
      <c r="N191" s="22"/>
      <c r="O191" s="24" t="s">
        <v>19</v>
      </c>
      <c r="P191" s="23"/>
      <c r="Q191" s="17" t="s">
        <v>657</v>
      </c>
    </row>
    <row r="192" spans="1:17" s="33" customFormat="1" ht="12.75" x14ac:dyDescent="0.25">
      <c r="A192" s="23">
        <v>2024</v>
      </c>
      <c r="B192" s="23" t="s">
        <v>27</v>
      </c>
      <c r="C192" s="15" t="s">
        <v>474</v>
      </c>
      <c r="D192" s="22" t="s">
        <v>486</v>
      </c>
      <c r="E192" s="22" t="s">
        <v>489</v>
      </c>
      <c r="F192" s="22">
        <v>75</v>
      </c>
      <c r="G192" s="23" t="s">
        <v>18</v>
      </c>
      <c r="H192" s="23" t="s">
        <v>161</v>
      </c>
      <c r="I192" s="23" t="s">
        <v>435</v>
      </c>
      <c r="J192" s="23" t="s">
        <v>54</v>
      </c>
      <c r="K192" s="23">
        <v>20</v>
      </c>
      <c r="L192" s="23"/>
      <c r="M192" s="103">
        <v>9000</v>
      </c>
      <c r="N192" s="22"/>
      <c r="O192" s="24" t="s">
        <v>19</v>
      </c>
      <c r="P192" s="23"/>
      <c r="Q192" s="17" t="s">
        <v>655</v>
      </c>
    </row>
    <row r="193" spans="1:17" s="32" customFormat="1" ht="14.25" x14ac:dyDescent="0.25">
      <c r="A193" s="3">
        <v>2024</v>
      </c>
      <c r="B193" s="3" t="s">
        <v>27</v>
      </c>
      <c r="C193" s="12" t="s">
        <v>344</v>
      </c>
      <c r="D193" s="13" t="s">
        <v>347</v>
      </c>
      <c r="E193" s="13" t="s">
        <v>349</v>
      </c>
      <c r="F193" s="13">
        <v>33</v>
      </c>
      <c r="G193" s="3" t="s">
        <v>18</v>
      </c>
      <c r="H193" s="3" t="s">
        <v>161</v>
      </c>
      <c r="I193" s="3" t="s">
        <v>435</v>
      </c>
      <c r="J193" s="3" t="s">
        <v>54</v>
      </c>
      <c r="K193" s="3">
        <v>25</v>
      </c>
      <c r="L193" s="3"/>
      <c r="M193" s="98">
        <v>30000</v>
      </c>
      <c r="N193" s="13"/>
      <c r="O193" s="20" t="s">
        <v>19</v>
      </c>
      <c r="P193" s="3"/>
      <c r="Q193" s="17"/>
    </row>
    <row r="194" spans="1:17" s="32" customFormat="1" ht="14.25" x14ac:dyDescent="0.25">
      <c r="A194" s="3">
        <v>2024</v>
      </c>
      <c r="B194" s="3" t="s">
        <v>27</v>
      </c>
      <c r="C194" s="42" t="s">
        <v>437</v>
      </c>
      <c r="D194" s="43" t="s">
        <v>441</v>
      </c>
      <c r="E194" s="43" t="s">
        <v>445</v>
      </c>
      <c r="F194" s="43">
        <v>75</v>
      </c>
      <c r="G194" s="3" t="s">
        <v>18</v>
      </c>
      <c r="H194" s="3" t="s">
        <v>161</v>
      </c>
      <c r="I194" s="3" t="s">
        <v>435</v>
      </c>
      <c r="J194" s="3" t="s">
        <v>54</v>
      </c>
      <c r="K194" s="3">
        <v>20</v>
      </c>
      <c r="L194" s="3"/>
      <c r="M194" s="98">
        <v>15000</v>
      </c>
      <c r="N194" s="43"/>
      <c r="O194" s="20" t="s">
        <v>19</v>
      </c>
      <c r="P194" s="3"/>
      <c r="Q194" s="16"/>
    </row>
    <row r="195" spans="1:17" s="32" customFormat="1" ht="14.25" x14ac:dyDescent="0.25">
      <c r="A195" s="23">
        <v>2024</v>
      </c>
      <c r="B195" s="23" t="s">
        <v>27</v>
      </c>
      <c r="C195" s="46" t="s">
        <v>436</v>
      </c>
      <c r="D195" s="47" t="s">
        <v>440</v>
      </c>
      <c r="E195" s="47" t="s">
        <v>444</v>
      </c>
      <c r="F195" s="47">
        <v>93</v>
      </c>
      <c r="G195" s="23" t="s">
        <v>18</v>
      </c>
      <c r="H195" s="23" t="s">
        <v>161</v>
      </c>
      <c r="I195" s="23" t="s">
        <v>435</v>
      </c>
      <c r="J195" s="23" t="s">
        <v>54</v>
      </c>
      <c r="K195" s="23">
        <v>12</v>
      </c>
      <c r="L195" s="23"/>
      <c r="M195" s="103">
        <v>39000</v>
      </c>
      <c r="N195" s="47"/>
      <c r="O195" s="24" t="s">
        <v>19</v>
      </c>
      <c r="P195" s="23"/>
      <c r="Q195" s="17" t="s">
        <v>658</v>
      </c>
    </row>
    <row r="196" spans="1:17" s="32" customFormat="1" ht="14.25" x14ac:dyDescent="0.25">
      <c r="A196" s="3">
        <v>2024</v>
      </c>
      <c r="B196" s="3" t="s">
        <v>27</v>
      </c>
      <c r="C196" s="12" t="s">
        <v>438</v>
      </c>
      <c r="D196" s="13" t="s">
        <v>442</v>
      </c>
      <c r="E196" s="13" t="s">
        <v>446</v>
      </c>
      <c r="F196" s="13">
        <v>75</v>
      </c>
      <c r="G196" s="3" t="s">
        <v>18</v>
      </c>
      <c r="H196" s="3" t="s">
        <v>161</v>
      </c>
      <c r="I196" s="3" t="s">
        <v>435</v>
      </c>
      <c r="J196" s="3" t="s">
        <v>54</v>
      </c>
      <c r="K196" s="3">
        <v>25</v>
      </c>
      <c r="L196" s="3"/>
      <c r="M196" s="98">
        <v>30000</v>
      </c>
      <c r="N196" s="13"/>
      <c r="O196" s="20" t="s">
        <v>19</v>
      </c>
      <c r="P196" s="3"/>
      <c r="Q196" s="16"/>
    </row>
    <row r="197" spans="1:17" s="32" customFormat="1" ht="25.5" x14ac:dyDescent="0.25">
      <c r="A197" s="3">
        <v>2024</v>
      </c>
      <c r="B197" s="3" t="s">
        <v>27</v>
      </c>
      <c r="C197" s="12" t="s">
        <v>345</v>
      </c>
      <c r="D197" s="13" t="s">
        <v>348</v>
      </c>
      <c r="E197" s="13" t="s">
        <v>350</v>
      </c>
      <c r="F197" s="13">
        <v>57</v>
      </c>
      <c r="G197" s="3" t="s">
        <v>18</v>
      </c>
      <c r="H197" s="3" t="s">
        <v>161</v>
      </c>
      <c r="I197" s="3" t="s">
        <v>435</v>
      </c>
      <c r="J197" s="3" t="s">
        <v>54</v>
      </c>
      <c r="K197" s="3">
        <v>15</v>
      </c>
      <c r="L197" s="108"/>
      <c r="M197" s="98">
        <v>30000</v>
      </c>
      <c r="N197" s="13"/>
      <c r="O197" s="20" t="s">
        <v>19</v>
      </c>
      <c r="P197" s="3"/>
      <c r="Q197" s="16"/>
    </row>
    <row r="198" spans="1:17" s="62" customFormat="1" ht="12.75" x14ac:dyDescent="0.25">
      <c r="A198" s="57"/>
      <c r="B198" s="57"/>
      <c r="C198" s="58"/>
      <c r="D198" s="59"/>
      <c r="E198" s="59"/>
      <c r="F198" s="59"/>
      <c r="G198" s="57"/>
      <c r="H198" s="57"/>
      <c r="I198" s="57"/>
      <c r="J198" s="166" t="s">
        <v>713</v>
      </c>
      <c r="K198" s="57" t="s">
        <v>714</v>
      </c>
      <c r="L198" s="57" t="s">
        <v>645</v>
      </c>
      <c r="M198" s="105">
        <f>SUM(M174:M197)</f>
        <v>657500</v>
      </c>
      <c r="N198" s="59"/>
      <c r="O198" s="60"/>
      <c r="P198" s="57"/>
      <c r="Q198" s="61"/>
    </row>
    <row r="199" spans="1:17" s="96" customFormat="1" ht="12.75" x14ac:dyDescent="0.25">
      <c r="A199" s="92"/>
      <c r="B199" s="92"/>
      <c r="C199" s="86"/>
      <c r="D199" s="93"/>
      <c r="E199" s="93"/>
      <c r="F199" s="93"/>
      <c r="G199" s="92"/>
      <c r="H199" s="92"/>
      <c r="I199" s="92"/>
      <c r="J199" s="92" t="s">
        <v>646</v>
      </c>
      <c r="K199" s="92" t="s">
        <v>715</v>
      </c>
      <c r="L199" s="92" t="s">
        <v>647</v>
      </c>
      <c r="M199" s="167">
        <f>M198+M173</f>
        <v>817500</v>
      </c>
      <c r="N199" s="93"/>
      <c r="O199" s="94"/>
      <c r="P199" s="92"/>
      <c r="Q199" s="95"/>
    </row>
    <row r="200" spans="1:17" s="25" customFormat="1" ht="25.5" x14ac:dyDescent="0.25">
      <c r="A200" s="3">
        <v>2024</v>
      </c>
      <c r="B200" s="3" t="s">
        <v>27</v>
      </c>
      <c r="C200" s="12" t="s">
        <v>229</v>
      </c>
      <c r="D200" s="13" t="s">
        <v>233</v>
      </c>
      <c r="E200" s="13" t="s">
        <v>237</v>
      </c>
      <c r="F200" s="13">
        <v>75</v>
      </c>
      <c r="G200" s="3" t="s">
        <v>18</v>
      </c>
      <c r="H200" s="3" t="s">
        <v>22</v>
      </c>
      <c r="I200" s="3" t="s">
        <v>238</v>
      </c>
      <c r="J200" s="3" t="s">
        <v>54</v>
      </c>
      <c r="K200" s="3">
        <v>70</v>
      </c>
      <c r="L200" s="3"/>
      <c r="M200" s="98">
        <v>100000</v>
      </c>
      <c r="N200" s="13"/>
      <c r="O200" s="20" t="s">
        <v>19</v>
      </c>
      <c r="P200" s="3"/>
      <c r="Q200" s="16"/>
    </row>
    <row r="201" spans="1:17" ht="12.75" x14ac:dyDescent="0.25">
      <c r="A201" s="35">
        <v>2024</v>
      </c>
      <c r="B201" s="35" t="s">
        <v>27</v>
      </c>
      <c r="C201" s="36" t="s">
        <v>360</v>
      </c>
      <c r="D201" s="37" t="s">
        <v>361</v>
      </c>
      <c r="E201" s="37" t="s">
        <v>362</v>
      </c>
      <c r="F201" s="37">
        <v>26</v>
      </c>
      <c r="G201" s="35" t="s">
        <v>18</v>
      </c>
      <c r="H201" s="35" t="s">
        <v>22</v>
      </c>
      <c r="I201" s="35" t="s">
        <v>238</v>
      </c>
      <c r="J201" s="35" t="s">
        <v>54</v>
      </c>
      <c r="K201" s="35">
        <v>85</v>
      </c>
      <c r="L201" s="35"/>
      <c r="M201" s="101">
        <v>100000</v>
      </c>
      <c r="N201" s="37"/>
      <c r="O201" s="39" t="s">
        <v>19</v>
      </c>
      <c r="P201" s="35"/>
      <c r="Q201" s="40"/>
    </row>
    <row r="202" spans="1:17" ht="12.75" x14ac:dyDescent="0.25">
      <c r="A202" s="3">
        <v>2024</v>
      </c>
      <c r="B202" s="3" t="s">
        <v>27</v>
      </c>
      <c r="C202" s="12" t="s">
        <v>363</v>
      </c>
      <c r="D202" s="13" t="s">
        <v>364</v>
      </c>
      <c r="E202" s="13" t="s">
        <v>205</v>
      </c>
      <c r="F202" s="13">
        <v>75</v>
      </c>
      <c r="G202" s="3" t="s">
        <v>18</v>
      </c>
      <c r="H202" s="3" t="s">
        <v>22</v>
      </c>
      <c r="I202" s="3" t="s">
        <v>238</v>
      </c>
      <c r="J202" s="3" t="s">
        <v>54</v>
      </c>
      <c r="K202" s="3">
        <v>76</v>
      </c>
      <c r="L202" s="3"/>
      <c r="M202" s="98">
        <v>100000</v>
      </c>
      <c r="N202" s="13"/>
      <c r="O202" s="20" t="s">
        <v>19</v>
      </c>
      <c r="P202" s="3"/>
    </row>
    <row r="203" spans="1:17" ht="12.75" x14ac:dyDescent="0.25">
      <c r="A203" s="3">
        <v>2024</v>
      </c>
      <c r="B203" s="3" t="s">
        <v>27</v>
      </c>
      <c r="C203" s="12" t="s">
        <v>228</v>
      </c>
      <c r="D203" s="13" t="s">
        <v>232</v>
      </c>
      <c r="E203" s="13" t="s">
        <v>236</v>
      </c>
      <c r="F203" s="13">
        <v>75</v>
      </c>
      <c r="G203" s="3" t="s">
        <v>18</v>
      </c>
      <c r="H203" s="3" t="s">
        <v>22</v>
      </c>
      <c r="I203" s="3" t="s">
        <v>238</v>
      </c>
      <c r="J203" s="3" t="s">
        <v>54</v>
      </c>
      <c r="K203" s="3">
        <v>85</v>
      </c>
      <c r="L203" s="3"/>
      <c r="M203" s="98">
        <v>100000</v>
      </c>
      <c r="N203" s="13"/>
      <c r="O203" s="20" t="s">
        <v>19</v>
      </c>
      <c r="P203" s="3"/>
    </row>
    <row r="204" spans="1:17" s="62" customFormat="1" ht="12.75" x14ac:dyDescent="0.25">
      <c r="A204" s="57"/>
      <c r="B204" s="57"/>
      <c r="C204" s="58"/>
      <c r="D204" s="59"/>
      <c r="E204" s="59"/>
      <c r="F204" s="59"/>
      <c r="G204" s="57"/>
      <c r="H204" s="57"/>
      <c r="I204" s="57"/>
      <c r="J204" s="166" t="s">
        <v>716</v>
      </c>
      <c r="K204" s="57" t="s">
        <v>718</v>
      </c>
      <c r="L204" s="57" t="s">
        <v>639</v>
      </c>
      <c r="M204" s="105">
        <f>SUM(M200:M203)</f>
        <v>400000</v>
      </c>
      <c r="N204" s="59"/>
      <c r="O204" s="60"/>
      <c r="P204" s="57"/>
      <c r="Q204" s="61"/>
    </row>
    <row r="205" spans="1:17" ht="22.5" x14ac:dyDescent="0.25">
      <c r="A205" s="3">
        <v>2024</v>
      </c>
      <c r="B205" s="3" t="s">
        <v>27</v>
      </c>
      <c r="C205" s="12" t="s">
        <v>55</v>
      </c>
      <c r="D205" s="13" t="s">
        <v>58</v>
      </c>
      <c r="E205" s="14" t="s">
        <v>59</v>
      </c>
      <c r="F205" s="3">
        <v>57</v>
      </c>
      <c r="G205" s="3" t="s">
        <v>18</v>
      </c>
      <c r="H205" s="3" t="s">
        <v>22</v>
      </c>
      <c r="I205" s="3" t="s">
        <v>42</v>
      </c>
      <c r="J205" s="3" t="s">
        <v>54</v>
      </c>
      <c r="K205" s="3">
        <v>90</v>
      </c>
      <c r="L205" s="3"/>
      <c r="M205" s="98">
        <v>50000</v>
      </c>
      <c r="N205" s="13"/>
      <c r="O205" s="20" t="s">
        <v>19</v>
      </c>
      <c r="P205" s="3"/>
    </row>
    <row r="206" spans="1:17" ht="12.75" x14ac:dyDescent="0.25">
      <c r="A206" s="3">
        <v>2024</v>
      </c>
      <c r="B206" s="3" t="s">
        <v>27</v>
      </c>
      <c r="C206" s="12" t="s">
        <v>154</v>
      </c>
      <c r="D206" s="13" t="s">
        <v>155</v>
      </c>
      <c r="E206" s="13" t="s">
        <v>156</v>
      </c>
      <c r="F206" s="13">
        <v>75</v>
      </c>
      <c r="G206" s="3" t="s">
        <v>18</v>
      </c>
      <c r="H206" s="3" t="s">
        <v>22</v>
      </c>
      <c r="I206" s="3" t="s">
        <v>42</v>
      </c>
      <c r="J206" s="3" t="s">
        <v>54</v>
      </c>
      <c r="K206" s="3">
        <v>100</v>
      </c>
      <c r="L206" s="3"/>
      <c r="M206" s="98">
        <v>40000</v>
      </c>
      <c r="N206" s="13"/>
      <c r="O206" s="20" t="s">
        <v>19</v>
      </c>
      <c r="P206" s="3"/>
    </row>
    <row r="207" spans="1:17" ht="12.75" x14ac:dyDescent="0.25">
      <c r="A207" s="3">
        <v>2024</v>
      </c>
      <c r="B207" s="3" t="s">
        <v>27</v>
      </c>
      <c r="C207" s="12" t="s">
        <v>56</v>
      </c>
      <c r="D207" s="13" t="s">
        <v>57</v>
      </c>
      <c r="E207" s="3" t="s">
        <v>60</v>
      </c>
      <c r="F207" s="3">
        <v>75</v>
      </c>
      <c r="G207" s="3" t="s">
        <v>18</v>
      </c>
      <c r="H207" s="3" t="s">
        <v>22</v>
      </c>
      <c r="I207" s="3" t="s">
        <v>42</v>
      </c>
      <c r="J207" s="3" t="s">
        <v>54</v>
      </c>
      <c r="K207" s="3">
        <v>90</v>
      </c>
      <c r="L207" s="3"/>
      <c r="M207" s="98">
        <v>25000</v>
      </c>
      <c r="N207" s="13"/>
      <c r="O207" s="20" t="s">
        <v>19</v>
      </c>
      <c r="P207" s="3"/>
    </row>
    <row r="208" spans="1:17" ht="12.75" x14ac:dyDescent="0.25">
      <c r="A208" s="3">
        <v>2024</v>
      </c>
      <c r="B208" s="3" t="s">
        <v>27</v>
      </c>
      <c r="C208" s="12" t="s">
        <v>96</v>
      </c>
      <c r="D208" s="13" t="s">
        <v>97</v>
      </c>
      <c r="E208" s="13" t="s">
        <v>98</v>
      </c>
      <c r="F208" s="13">
        <v>75</v>
      </c>
      <c r="G208" s="3" t="s">
        <v>18</v>
      </c>
      <c r="H208" s="3" t="s">
        <v>22</v>
      </c>
      <c r="I208" s="3" t="s">
        <v>42</v>
      </c>
      <c r="J208" s="3" t="s">
        <v>54</v>
      </c>
      <c r="K208" s="3">
        <v>90</v>
      </c>
      <c r="L208" s="3"/>
      <c r="M208" s="98">
        <v>50000</v>
      </c>
      <c r="N208" s="13"/>
      <c r="O208" s="20" t="s">
        <v>19</v>
      </c>
      <c r="P208" s="3"/>
    </row>
    <row r="209" spans="1:17" s="62" customFormat="1" ht="12.75" x14ac:dyDescent="0.25">
      <c r="A209" s="57"/>
      <c r="B209" s="57"/>
      <c r="C209" s="58"/>
      <c r="D209" s="59"/>
      <c r="E209" s="59"/>
      <c r="F209" s="59"/>
      <c r="G209" s="57"/>
      <c r="H209" s="57"/>
      <c r="I209" s="57"/>
      <c r="J209" s="166" t="s">
        <v>717</v>
      </c>
      <c r="K209" s="57" t="s">
        <v>689</v>
      </c>
      <c r="L209" s="57" t="s">
        <v>639</v>
      </c>
      <c r="M209" s="105">
        <f>SUM(M205:M208)</f>
        <v>165000</v>
      </c>
      <c r="N209" s="59"/>
      <c r="O209" s="60"/>
      <c r="P209" s="57"/>
      <c r="Q209" s="61"/>
    </row>
    <row r="210" spans="1:17" ht="33.75" x14ac:dyDescent="0.25">
      <c r="A210" s="23">
        <v>2024</v>
      </c>
      <c r="B210" s="23" t="s">
        <v>27</v>
      </c>
      <c r="C210" s="15" t="s">
        <v>86</v>
      </c>
      <c r="D210" s="22" t="s">
        <v>90</v>
      </c>
      <c r="E210" s="22" t="s">
        <v>94</v>
      </c>
      <c r="F210" s="22">
        <v>88</v>
      </c>
      <c r="G210" s="23" t="s">
        <v>18</v>
      </c>
      <c r="H210" s="23" t="s">
        <v>22</v>
      </c>
      <c r="I210" s="23" t="s">
        <v>23</v>
      </c>
      <c r="J210" s="23" t="s">
        <v>54</v>
      </c>
      <c r="K210" s="23">
        <v>105</v>
      </c>
      <c r="L210" s="23"/>
      <c r="M210" s="103">
        <v>330000</v>
      </c>
      <c r="N210" s="22"/>
      <c r="O210" s="24" t="s">
        <v>19</v>
      </c>
      <c r="P210" s="23"/>
      <c r="Q210" s="17" t="s">
        <v>628</v>
      </c>
    </row>
    <row r="211" spans="1:17" ht="22.5" x14ac:dyDescent="0.25">
      <c r="A211" s="23">
        <v>2024</v>
      </c>
      <c r="B211" s="23" t="s">
        <v>27</v>
      </c>
      <c r="C211" s="15" t="s">
        <v>121</v>
      </c>
      <c r="D211" s="22" t="s">
        <v>122</v>
      </c>
      <c r="E211" s="22" t="s">
        <v>123</v>
      </c>
      <c r="F211" s="22">
        <v>92</v>
      </c>
      <c r="G211" s="23" t="s">
        <v>18</v>
      </c>
      <c r="H211" s="23" t="s">
        <v>22</v>
      </c>
      <c r="I211" s="23" t="s">
        <v>23</v>
      </c>
      <c r="J211" s="23" t="s">
        <v>54</v>
      </c>
      <c r="K211" s="23">
        <v>90</v>
      </c>
      <c r="L211" s="23"/>
      <c r="M211" s="103">
        <v>15000</v>
      </c>
      <c r="N211" s="22"/>
      <c r="O211" s="24" t="s">
        <v>19</v>
      </c>
      <c r="P211" s="23"/>
      <c r="Q211" s="17" t="s">
        <v>124</v>
      </c>
    </row>
    <row r="212" spans="1:17" ht="33.75" x14ac:dyDescent="0.25">
      <c r="A212" s="109">
        <v>2024</v>
      </c>
      <c r="B212" s="109" t="s">
        <v>27</v>
      </c>
      <c r="C212" s="109" t="s">
        <v>87</v>
      </c>
      <c r="D212" s="54" t="s">
        <v>91</v>
      </c>
      <c r="E212" s="54" t="s">
        <v>95</v>
      </c>
      <c r="F212" s="54">
        <v>75</v>
      </c>
      <c r="G212" s="48" t="s">
        <v>18</v>
      </c>
      <c r="H212" s="48" t="s">
        <v>22</v>
      </c>
      <c r="I212" s="48" t="s">
        <v>23</v>
      </c>
      <c r="J212" s="48" t="s">
        <v>54</v>
      </c>
      <c r="K212" s="48">
        <v>90</v>
      </c>
      <c r="L212" s="48"/>
      <c r="M212" s="100">
        <v>68500</v>
      </c>
      <c r="N212" s="54"/>
      <c r="O212" s="51" t="s">
        <v>19</v>
      </c>
      <c r="P212" s="48"/>
      <c r="Q212" s="16" t="s">
        <v>551</v>
      </c>
    </row>
    <row r="213" spans="1:17" ht="12.75" x14ac:dyDescent="0.25">
      <c r="A213" s="26">
        <v>2024</v>
      </c>
      <c r="B213" s="26" t="s">
        <v>27</v>
      </c>
      <c r="C213" s="27" t="s">
        <v>227</v>
      </c>
      <c r="D213" s="28" t="s">
        <v>231</v>
      </c>
      <c r="E213" s="28" t="s">
        <v>235</v>
      </c>
      <c r="F213" s="28">
        <v>75</v>
      </c>
      <c r="G213" s="26" t="s">
        <v>18</v>
      </c>
      <c r="H213" s="26" t="s">
        <v>22</v>
      </c>
      <c r="I213" s="26" t="s">
        <v>23</v>
      </c>
      <c r="J213" s="26" t="s">
        <v>54</v>
      </c>
      <c r="K213" s="26">
        <v>80</v>
      </c>
      <c r="L213" s="26"/>
      <c r="M213" s="102">
        <v>250000</v>
      </c>
      <c r="N213" s="28"/>
      <c r="O213" s="44" t="s">
        <v>19</v>
      </c>
      <c r="P213" s="26"/>
    </row>
    <row r="214" spans="1:17" ht="12.75" x14ac:dyDescent="0.25">
      <c r="A214" s="29">
        <v>2024</v>
      </c>
      <c r="B214" s="29" t="s">
        <v>27</v>
      </c>
      <c r="C214" s="30" t="s">
        <v>226</v>
      </c>
      <c r="D214" s="31" t="s">
        <v>230</v>
      </c>
      <c r="E214" s="31" t="s">
        <v>234</v>
      </c>
      <c r="F214" s="31">
        <v>75</v>
      </c>
      <c r="G214" s="29" t="s">
        <v>18</v>
      </c>
      <c r="H214" s="29" t="s">
        <v>22</v>
      </c>
      <c r="I214" s="29" t="s">
        <v>23</v>
      </c>
      <c r="J214" s="29" t="s">
        <v>54</v>
      </c>
      <c r="K214" s="29">
        <v>90</v>
      </c>
      <c r="L214" s="29"/>
      <c r="M214" s="106">
        <v>137500</v>
      </c>
      <c r="N214" s="31"/>
      <c r="O214" s="45" t="s">
        <v>19</v>
      </c>
      <c r="P214" s="29"/>
      <c r="Q214" s="17" t="s">
        <v>536</v>
      </c>
    </row>
    <row r="215" spans="1:17" ht="22.5" x14ac:dyDescent="0.25">
      <c r="A215" s="3">
        <v>2024</v>
      </c>
      <c r="B215" s="3" t="s">
        <v>27</v>
      </c>
      <c r="C215" s="15" t="s">
        <v>116</v>
      </c>
      <c r="D215" s="13" t="s">
        <v>48</v>
      </c>
      <c r="E215" s="3" t="s">
        <v>51</v>
      </c>
      <c r="F215" s="3">
        <v>92</v>
      </c>
      <c r="G215" s="3" t="s">
        <v>18</v>
      </c>
      <c r="H215" s="3" t="s">
        <v>22</v>
      </c>
      <c r="I215" s="3" t="s">
        <v>23</v>
      </c>
      <c r="J215" s="3" t="s">
        <v>54</v>
      </c>
      <c r="K215" s="3">
        <v>100</v>
      </c>
      <c r="L215" s="3"/>
      <c r="M215" s="103">
        <v>297000</v>
      </c>
      <c r="N215" s="13"/>
      <c r="O215" s="20" t="s">
        <v>19</v>
      </c>
      <c r="P215" s="3"/>
      <c r="Q215" s="17" t="s">
        <v>117</v>
      </c>
    </row>
    <row r="216" spans="1:17" ht="12.75" x14ac:dyDescent="0.25">
      <c r="A216" s="3">
        <v>2024</v>
      </c>
      <c r="B216" s="3" t="s">
        <v>27</v>
      </c>
      <c r="C216" s="42" t="s">
        <v>44</v>
      </c>
      <c r="D216" s="43" t="s">
        <v>50</v>
      </c>
      <c r="E216" s="3" t="s">
        <v>53</v>
      </c>
      <c r="F216" s="3">
        <v>75</v>
      </c>
      <c r="G216" s="3" t="s">
        <v>18</v>
      </c>
      <c r="H216" s="3" t="s">
        <v>22</v>
      </c>
      <c r="I216" s="3" t="s">
        <v>23</v>
      </c>
      <c r="J216" s="3" t="s">
        <v>54</v>
      </c>
      <c r="K216" s="3">
        <v>90</v>
      </c>
      <c r="L216" s="3"/>
      <c r="M216" s="98">
        <v>90000</v>
      </c>
      <c r="N216" s="43"/>
      <c r="O216" s="3" t="s">
        <v>19</v>
      </c>
      <c r="P216" s="3"/>
    </row>
    <row r="217" spans="1:17" ht="12.75" x14ac:dyDescent="0.25">
      <c r="A217" s="23">
        <v>2024</v>
      </c>
      <c r="B217" s="23" t="s">
        <v>27</v>
      </c>
      <c r="C217" s="46" t="s">
        <v>148</v>
      </c>
      <c r="D217" s="47" t="s">
        <v>149</v>
      </c>
      <c r="E217" s="47" t="s">
        <v>150</v>
      </c>
      <c r="F217" s="47">
        <v>75</v>
      </c>
      <c r="G217" s="23" t="s">
        <v>18</v>
      </c>
      <c r="H217" s="23" t="s">
        <v>22</v>
      </c>
      <c r="I217" s="23" t="s">
        <v>23</v>
      </c>
      <c r="J217" s="23" t="s">
        <v>54</v>
      </c>
      <c r="K217" s="23">
        <v>90</v>
      </c>
      <c r="L217" s="23"/>
      <c r="M217" s="103">
        <v>240000</v>
      </c>
      <c r="N217" s="47"/>
      <c r="O217" s="23" t="s">
        <v>19</v>
      </c>
      <c r="P217" s="23"/>
      <c r="Q217" s="17" t="s">
        <v>480</v>
      </c>
    </row>
    <row r="218" spans="1:17" ht="12.75" x14ac:dyDescent="0.25">
      <c r="A218" s="23">
        <v>2024</v>
      </c>
      <c r="B218" s="23" t="s">
        <v>27</v>
      </c>
      <c r="C218" s="15" t="s">
        <v>470</v>
      </c>
      <c r="D218" s="22" t="s">
        <v>471</v>
      </c>
      <c r="E218" s="22" t="s">
        <v>93</v>
      </c>
      <c r="F218" s="22">
        <v>75</v>
      </c>
      <c r="G218" s="23" t="s">
        <v>18</v>
      </c>
      <c r="H218" s="23" t="s">
        <v>22</v>
      </c>
      <c r="I218" s="23" t="s">
        <v>23</v>
      </c>
      <c r="J218" s="23" t="s">
        <v>54</v>
      </c>
      <c r="K218" s="23">
        <v>100</v>
      </c>
      <c r="L218" s="23"/>
      <c r="M218" s="103">
        <v>11000</v>
      </c>
      <c r="N218" s="22"/>
      <c r="O218" s="23" t="s">
        <v>19</v>
      </c>
      <c r="P218" s="23"/>
      <c r="Q218" s="17" t="s">
        <v>478</v>
      </c>
    </row>
    <row r="219" spans="1:17" ht="22.5" x14ac:dyDescent="0.25">
      <c r="A219" s="23">
        <v>2024</v>
      </c>
      <c r="B219" s="23" t="s">
        <v>27</v>
      </c>
      <c r="C219" s="15" t="s">
        <v>84</v>
      </c>
      <c r="D219" s="22" t="s">
        <v>88</v>
      </c>
      <c r="E219" s="22" t="s">
        <v>92</v>
      </c>
      <c r="F219" s="22">
        <v>75</v>
      </c>
      <c r="G219" s="23" t="s">
        <v>18</v>
      </c>
      <c r="H219" s="23" t="s">
        <v>22</v>
      </c>
      <c r="I219" s="23" t="s">
        <v>23</v>
      </c>
      <c r="J219" s="23" t="s">
        <v>54</v>
      </c>
      <c r="K219" s="23">
        <v>100</v>
      </c>
      <c r="L219" s="23"/>
      <c r="M219" s="103">
        <v>270000</v>
      </c>
      <c r="N219" s="22"/>
      <c r="O219" s="23" t="s">
        <v>19</v>
      </c>
      <c r="P219" s="23"/>
      <c r="Q219" s="17" t="s">
        <v>482</v>
      </c>
    </row>
    <row r="220" spans="1:17" ht="12.75" x14ac:dyDescent="0.25">
      <c r="A220" s="23">
        <v>2024</v>
      </c>
      <c r="B220" s="23" t="s">
        <v>27</v>
      </c>
      <c r="C220" s="15" t="s">
        <v>43</v>
      </c>
      <c r="D220" s="22" t="s">
        <v>49</v>
      </c>
      <c r="E220" s="23" t="s">
        <v>52</v>
      </c>
      <c r="F220" s="23">
        <v>75</v>
      </c>
      <c r="G220" s="23" t="s">
        <v>18</v>
      </c>
      <c r="H220" s="23" t="s">
        <v>22</v>
      </c>
      <c r="I220" s="23" t="s">
        <v>23</v>
      </c>
      <c r="J220" s="23" t="s">
        <v>54</v>
      </c>
      <c r="K220" s="23">
        <v>90</v>
      </c>
      <c r="L220" s="23"/>
      <c r="M220" s="103">
        <v>183000</v>
      </c>
      <c r="N220" s="22"/>
      <c r="O220" s="23" t="s">
        <v>19</v>
      </c>
      <c r="P220" s="23"/>
      <c r="Q220" s="17" t="s">
        <v>537</v>
      </c>
    </row>
    <row r="221" spans="1:17" ht="22.5" x14ac:dyDescent="0.25">
      <c r="A221" s="23">
        <v>2024</v>
      </c>
      <c r="B221" s="23" t="s">
        <v>27</v>
      </c>
      <c r="C221" s="15" t="s">
        <v>85</v>
      </c>
      <c r="D221" s="22" t="s">
        <v>89</v>
      </c>
      <c r="E221" s="22" t="s">
        <v>93</v>
      </c>
      <c r="F221" s="22">
        <v>75</v>
      </c>
      <c r="G221" s="23" t="s">
        <v>18</v>
      </c>
      <c r="H221" s="23" t="s">
        <v>22</v>
      </c>
      <c r="I221" s="23" t="s">
        <v>23</v>
      </c>
      <c r="J221" s="23" t="s">
        <v>54</v>
      </c>
      <c r="K221" s="23">
        <v>90</v>
      </c>
      <c r="L221" s="23"/>
      <c r="M221" s="103">
        <v>66000</v>
      </c>
      <c r="N221" s="22"/>
      <c r="O221" s="23" t="s">
        <v>19</v>
      </c>
      <c r="P221" s="23"/>
      <c r="Q221" s="17" t="s">
        <v>538</v>
      </c>
    </row>
    <row r="222" spans="1:17" ht="12.75" x14ac:dyDescent="0.25">
      <c r="A222" s="23">
        <v>2024</v>
      </c>
      <c r="B222" s="23" t="s">
        <v>27</v>
      </c>
      <c r="C222" s="15" t="s">
        <v>153</v>
      </c>
      <c r="D222" s="22" t="s">
        <v>152</v>
      </c>
      <c r="E222" s="22" t="s">
        <v>723</v>
      </c>
      <c r="F222" s="22">
        <v>75</v>
      </c>
      <c r="G222" s="23" t="s">
        <v>18</v>
      </c>
      <c r="H222" s="23" t="s">
        <v>22</v>
      </c>
      <c r="I222" s="23" t="s">
        <v>23</v>
      </c>
      <c r="J222" s="23" t="s">
        <v>54</v>
      </c>
      <c r="K222" s="23">
        <v>110</v>
      </c>
      <c r="L222" s="110"/>
      <c r="M222" s="103">
        <v>50000</v>
      </c>
      <c r="N222" s="22"/>
      <c r="O222" s="23" t="s">
        <v>19</v>
      </c>
      <c r="P222" s="23"/>
      <c r="Q222" s="17" t="s">
        <v>544</v>
      </c>
    </row>
    <row r="223" spans="1:17" s="62" customFormat="1" ht="12.75" x14ac:dyDescent="0.25">
      <c r="A223" s="57"/>
      <c r="B223" s="57"/>
      <c r="C223" s="58"/>
      <c r="D223" s="59"/>
      <c r="E223" s="59"/>
      <c r="F223" s="59"/>
      <c r="G223" s="57"/>
      <c r="H223" s="57"/>
      <c r="I223" s="57"/>
      <c r="J223" s="166" t="s">
        <v>719</v>
      </c>
      <c r="K223" s="57" t="s">
        <v>720</v>
      </c>
      <c r="L223" s="57" t="s">
        <v>640</v>
      </c>
      <c r="M223" s="105">
        <f>SUM(M210:M222)</f>
        <v>2008000</v>
      </c>
      <c r="N223" s="59"/>
      <c r="O223" s="60"/>
      <c r="P223" s="57"/>
      <c r="Q223" s="61"/>
    </row>
    <row r="224" spans="1:17" s="96" customFormat="1" ht="12.75" x14ac:dyDescent="0.25">
      <c r="A224" s="92"/>
      <c r="B224" s="92"/>
      <c r="C224" s="86"/>
      <c r="D224" s="93"/>
      <c r="E224" s="93"/>
      <c r="F224" s="93"/>
      <c r="G224" s="92"/>
      <c r="H224" s="92"/>
      <c r="I224" s="92"/>
      <c r="J224" s="92" t="s">
        <v>648</v>
      </c>
      <c r="K224" s="92" t="s">
        <v>721</v>
      </c>
      <c r="L224" s="92" t="s">
        <v>649</v>
      </c>
      <c r="M224" s="167">
        <f>M223+M209+M204</f>
        <v>2573000</v>
      </c>
      <c r="N224" s="93"/>
      <c r="O224" s="94"/>
      <c r="P224" s="92"/>
      <c r="Q224" s="95"/>
    </row>
    <row r="225" spans="1:17" s="96" customFormat="1" ht="12.75" x14ac:dyDescent="0.25">
      <c r="A225" s="92"/>
      <c r="B225" s="92"/>
      <c r="C225" s="86"/>
      <c r="D225" s="93"/>
      <c r="E225" s="93"/>
      <c r="F225" s="93"/>
      <c r="G225" s="92"/>
      <c r="H225" s="92"/>
      <c r="I225" s="92"/>
      <c r="J225" s="92" t="s">
        <v>653</v>
      </c>
      <c r="K225" s="92" t="s">
        <v>722</v>
      </c>
      <c r="L225" s="92" t="s">
        <v>654</v>
      </c>
      <c r="M225" s="167">
        <f>M224+M199+M166+M165+M92+M51</f>
        <v>6162300</v>
      </c>
      <c r="N225" s="93"/>
      <c r="O225" s="94"/>
      <c r="P225" s="92"/>
      <c r="Q225" s="95"/>
    </row>
    <row r="228" spans="1:17" ht="15" x14ac:dyDescent="0.25">
      <c r="C228" s="111" t="s">
        <v>24</v>
      </c>
      <c r="D228" s="112">
        <f>D233+D238+D243+D246+D247+D248</f>
        <v>43</v>
      </c>
      <c r="E228" s="113">
        <v>354500</v>
      </c>
      <c r="F228" s="111"/>
      <c r="G228" s="111"/>
    </row>
    <row r="229" spans="1:17" ht="15" x14ac:dyDescent="0.25">
      <c r="C229"/>
      <c r="D229" t="s">
        <v>663</v>
      </c>
      <c r="E229" t="s">
        <v>664</v>
      </c>
      <c r="F229" t="s">
        <v>674</v>
      </c>
      <c r="G229" t="s">
        <v>662</v>
      </c>
    </row>
    <row r="230" spans="1:17" ht="15" x14ac:dyDescent="0.25">
      <c r="C230" s="114" t="s">
        <v>665</v>
      </c>
      <c r="D230" s="115">
        <v>0</v>
      </c>
      <c r="E230" s="116" t="s">
        <v>666</v>
      </c>
      <c r="F230" s="114">
        <v>0</v>
      </c>
      <c r="G230" s="114">
        <f>SUM(D230,F230)</f>
        <v>0</v>
      </c>
    </row>
    <row r="231" spans="1:17" ht="15" x14ac:dyDescent="0.25">
      <c r="C231" s="117" t="s">
        <v>176</v>
      </c>
      <c r="D231" s="118">
        <v>2</v>
      </c>
      <c r="E231" s="119">
        <v>30000</v>
      </c>
      <c r="F231" s="117">
        <v>7</v>
      </c>
      <c r="G231" s="114">
        <f t="shared" ref="G231:G233" si="0">SUM(D231,F231)</f>
        <v>9</v>
      </c>
    </row>
    <row r="232" spans="1:17" ht="15" x14ac:dyDescent="0.25">
      <c r="C232" s="114" t="s">
        <v>161</v>
      </c>
      <c r="D232" s="115">
        <v>0</v>
      </c>
      <c r="E232" s="115" t="s">
        <v>666</v>
      </c>
      <c r="F232" s="114">
        <v>0</v>
      </c>
      <c r="G232" s="114">
        <f t="shared" si="0"/>
        <v>0</v>
      </c>
    </row>
    <row r="233" spans="1:17" ht="15" x14ac:dyDescent="0.25">
      <c r="C233" s="114" t="s">
        <v>667</v>
      </c>
      <c r="D233" s="115">
        <f>SUM(D230,D231,D232)</f>
        <v>2</v>
      </c>
      <c r="E233" s="116">
        <v>30000</v>
      </c>
      <c r="F233" s="114">
        <v>7</v>
      </c>
      <c r="G233" s="114">
        <f t="shared" si="0"/>
        <v>9</v>
      </c>
    </row>
    <row r="234" spans="1:17" ht="15" x14ac:dyDescent="0.25">
      <c r="C234" s="120" t="s">
        <v>668</v>
      </c>
      <c r="D234" s="121">
        <v>2</v>
      </c>
      <c r="E234" s="122">
        <v>30000</v>
      </c>
      <c r="F234" s="120">
        <v>4</v>
      </c>
      <c r="G234" s="120">
        <f>SUM(D234,F234)</f>
        <v>6</v>
      </c>
    </row>
    <row r="235" spans="1:17" ht="15" x14ac:dyDescent="0.25">
      <c r="C235" s="120" t="s">
        <v>669</v>
      </c>
      <c r="D235" s="121">
        <v>6</v>
      </c>
      <c r="E235" s="122">
        <f>SUM(31000,8000)</f>
        <v>39000</v>
      </c>
      <c r="F235" s="120">
        <v>5</v>
      </c>
      <c r="G235" s="120">
        <f t="shared" ref="G235:G238" si="1">SUM(D235,F235)</f>
        <v>11</v>
      </c>
    </row>
    <row r="236" spans="1:17" ht="15" x14ac:dyDescent="0.25">
      <c r="C236" s="120" t="s">
        <v>42</v>
      </c>
      <c r="D236" s="121">
        <v>1</v>
      </c>
      <c r="E236" s="122">
        <v>5000</v>
      </c>
      <c r="F236" s="120">
        <v>0</v>
      </c>
      <c r="G236" s="120">
        <f t="shared" si="1"/>
        <v>1</v>
      </c>
      <c r="I236" s="10" t="s">
        <v>696</v>
      </c>
    </row>
    <row r="237" spans="1:17" ht="15" x14ac:dyDescent="0.25">
      <c r="C237" s="123" t="s">
        <v>238</v>
      </c>
      <c r="D237" s="124">
        <v>1</v>
      </c>
      <c r="E237" s="125">
        <v>20000</v>
      </c>
      <c r="F237" s="123">
        <v>5</v>
      </c>
      <c r="G237" s="120">
        <f t="shared" si="1"/>
        <v>6</v>
      </c>
      <c r="I237" s="10">
        <f>SUM(G233,G238,G243,G246,G247)</f>
        <v>97</v>
      </c>
    </row>
    <row r="238" spans="1:17" ht="15" x14ac:dyDescent="0.25">
      <c r="C238" s="120" t="s">
        <v>667</v>
      </c>
      <c r="D238" s="121">
        <f xml:space="preserve"> SUM(D234,D235,D236,D237)</f>
        <v>10</v>
      </c>
      <c r="E238" s="122">
        <f>SUM(E234,E235,E236,E237)</f>
        <v>94000</v>
      </c>
      <c r="F238" s="120">
        <f>SUM(F234:F237)</f>
        <v>14</v>
      </c>
      <c r="G238" s="120">
        <f t="shared" si="1"/>
        <v>24</v>
      </c>
    </row>
    <row r="239" spans="1:17" ht="15" x14ac:dyDescent="0.25">
      <c r="C239" s="126" t="s">
        <v>476</v>
      </c>
      <c r="D239" s="127">
        <v>4</v>
      </c>
      <c r="E239" s="128">
        <v>60000</v>
      </c>
      <c r="F239" s="160">
        <v>8</v>
      </c>
      <c r="G239" s="160">
        <f>SUM(D239,F239)</f>
        <v>12</v>
      </c>
    </row>
    <row r="240" spans="1:17" ht="15" x14ac:dyDescent="0.25">
      <c r="C240" s="126" t="s">
        <v>477</v>
      </c>
      <c r="D240" s="127">
        <v>1</v>
      </c>
      <c r="E240" s="128">
        <v>10000</v>
      </c>
      <c r="F240" s="159"/>
      <c r="G240" s="160">
        <f t="shared" ref="G240:G243" si="2">SUM(D240,F240)</f>
        <v>1</v>
      </c>
    </row>
    <row r="241" spans="3:9" ht="15" x14ac:dyDescent="0.25">
      <c r="C241" s="126" t="s">
        <v>670</v>
      </c>
      <c r="D241" s="130">
        <v>3</v>
      </c>
      <c r="E241" s="131">
        <v>20000</v>
      </c>
      <c r="F241" s="126">
        <v>2</v>
      </c>
      <c r="G241" s="160">
        <f t="shared" si="2"/>
        <v>5</v>
      </c>
    </row>
    <row r="242" spans="3:9" ht="15" x14ac:dyDescent="0.25">
      <c r="C242" s="129" t="s">
        <v>671</v>
      </c>
      <c r="D242" s="127">
        <v>0</v>
      </c>
      <c r="E242" s="127" t="s">
        <v>666</v>
      </c>
      <c r="F242" s="159">
        <v>0</v>
      </c>
      <c r="G242" s="160">
        <f t="shared" si="2"/>
        <v>0</v>
      </c>
    </row>
    <row r="243" spans="3:9" ht="15" x14ac:dyDescent="0.25">
      <c r="C243" s="126" t="s">
        <v>667</v>
      </c>
      <c r="D243" s="130">
        <f>SUM(D239,D240,D241,D242)</f>
        <v>8</v>
      </c>
      <c r="E243" s="131">
        <f>SUM(E239,E240,E241,E242)</f>
        <v>90000</v>
      </c>
      <c r="F243" s="126">
        <f>SUM(F239:F242)</f>
        <v>10</v>
      </c>
      <c r="G243" s="160">
        <f t="shared" si="2"/>
        <v>18</v>
      </c>
    </row>
    <row r="244" spans="3:9" ht="15" x14ac:dyDescent="0.25">
      <c r="C244" s="132" t="s">
        <v>464</v>
      </c>
      <c r="D244" s="133">
        <f>11+5</f>
        <v>16</v>
      </c>
      <c r="E244" s="134">
        <f>SUM(71500,26000)</f>
        <v>97500</v>
      </c>
      <c r="F244" s="135">
        <v>16</v>
      </c>
      <c r="G244" s="135">
        <f>SUM(D244,F244)</f>
        <v>32</v>
      </c>
    </row>
    <row r="245" spans="3:9" ht="15" x14ac:dyDescent="0.25">
      <c r="C245" s="135" t="s">
        <v>282</v>
      </c>
      <c r="D245" s="136">
        <v>1</v>
      </c>
      <c r="E245" s="137">
        <v>6000</v>
      </c>
      <c r="F245" s="132">
        <v>0</v>
      </c>
      <c r="G245" s="135">
        <f t="shared" ref="G245:G246" si="3">SUM(D245,F245)</f>
        <v>1</v>
      </c>
    </row>
    <row r="246" spans="3:9" ht="15" x14ac:dyDescent="0.25">
      <c r="C246" s="132" t="s">
        <v>667</v>
      </c>
      <c r="D246" s="133">
        <f>SUM(D244,D245)</f>
        <v>17</v>
      </c>
      <c r="E246" s="134">
        <f>SUM(E244,E245)</f>
        <v>103500</v>
      </c>
      <c r="F246" s="135">
        <f>SUM(F244:F245)</f>
        <v>16</v>
      </c>
      <c r="G246" s="135">
        <f t="shared" si="3"/>
        <v>33</v>
      </c>
    </row>
    <row r="247" spans="3:9" ht="15" x14ac:dyDescent="0.25">
      <c r="C247" s="138" t="s">
        <v>564</v>
      </c>
      <c r="D247" s="140">
        <v>6</v>
      </c>
      <c r="E247" s="141">
        <v>37000</v>
      </c>
      <c r="F247" s="139">
        <v>7</v>
      </c>
      <c r="G247" s="139">
        <f>SUM(D247,F247)</f>
        <v>13</v>
      </c>
    </row>
    <row r="248" spans="3:9" ht="15" x14ac:dyDescent="0.25">
      <c r="C248" s="139" t="s">
        <v>495</v>
      </c>
      <c r="D248" s="142">
        <v>0</v>
      </c>
      <c r="E248" s="143" t="s">
        <v>666</v>
      </c>
      <c r="F248" s="139">
        <v>0</v>
      </c>
      <c r="G248" s="139"/>
    </row>
    <row r="249" spans="3:9" ht="15" x14ac:dyDescent="0.25">
      <c r="C249" s="144"/>
      <c r="D249" s="144"/>
      <c r="E249"/>
      <c r="F249" s="144"/>
      <c r="G249" s="144"/>
    </row>
    <row r="250" spans="3:9" ht="15" x14ac:dyDescent="0.25">
      <c r="C250" s="145" t="s">
        <v>30</v>
      </c>
      <c r="D250" s="146">
        <f>D255+D260+D265+D268</f>
        <v>35</v>
      </c>
      <c r="E250" s="147">
        <f>E255+E260+E265+E268</f>
        <v>110500</v>
      </c>
      <c r="F250" s="146"/>
      <c r="G250" s="146"/>
    </row>
    <row r="251" spans="3:9" ht="15" x14ac:dyDescent="0.25">
      <c r="C251"/>
      <c r="D251"/>
      <c r="E251"/>
      <c r="F251"/>
      <c r="G251"/>
    </row>
    <row r="252" spans="3:9" ht="15" x14ac:dyDescent="0.25">
      <c r="C252" s="114" t="s">
        <v>665</v>
      </c>
      <c r="D252" s="115">
        <v>2</v>
      </c>
      <c r="E252" s="116">
        <v>6000</v>
      </c>
      <c r="F252" s="114">
        <v>7</v>
      </c>
      <c r="G252" s="114">
        <f>SUM(D252,F252)</f>
        <v>9</v>
      </c>
    </row>
    <row r="253" spans="3:9" ht="15" x14ac:dyDescent="0.25">
      <c r="C253" s="117" t="s">
        <v>176</v>
      </c>
      <c r="D253" s="118">
        <v>2</v>
      </c>
      <c r="E253" s="119">
        <v>5500</v>
      </c>
      <c r="F253" s="117">
        <v>2</v>
      </c>
      <c r="G253" s="114">
        <f t="shared" ref="G253:G255" si="4">SUM(D253,F253)</f>
        <v>4</v>
      </c>
    </row>
    <row r="254" spans="3:9" ht="15" x14ac:dyDescent="0.25">
      <c r="C254" s="114" t="s">
        <v>161</v>
      </c>
      <c r="D254" s="115">
        <v>10</v>
      </c>
      <c r="E254" s="116">
        <v>27000</v>
      </c>
      <c r="F254" s="114">
        <v>9</v>
      </c>
      <c r="G254" s="114">
        <f t="shared" si="4"/>
        <v>19</v>
      </c>
      <c r="I254" s="10" t="s">
        <v>698</v>
      </c>
    </row>
    <row r="255" spans="3:9" ht="15" x14ac:dyDescent="0.25">
      <c r="C255" s="114" t="s">
        <v>667</v>
      </c>
      <c r="D255" s="115">
        <f>SUM(D252,D253,D254)</f>
        <v>14</v>
      </c>
      <c r="E255" s="116">
        <f>SUM(E252:E254)</f>
        <v>38500</v>
      </c>
      <c r="F255" s="114">
        <f>SUM(F252:F254)</f>
        <v>18</v>
      </c>
      <c r="G255" s="114">
        <f t="shared" si="4"/>
        <v>32</v>
      </c>
      <c r="I255" s="10">
        <f>SUM(G255,G260,G265,G268)</f>
        <v>88</v>
      </c>
    </row>
    <row r="256" spans="3:9" ht="15" x14ac:dyDescent="0.25">
      <c r="C256" s="120" t="s">
        <v>668</v>
      </c>
      <c r="D256" s="121">
        <v>1</v>
      </c>
      <c r="E256" s="122">
        <v>5000</v>
      </c>
      <c r="F256" s="120">
        <v>2</v>
      </c>
      <c r="G256" s="120">
        <f>SUM(D256,F256)</f>
        <v>3</v>
      </c>
    </row>
    <row r="257" spans="3:7" ht="15" x14ac:dyDescent="0.25">
      <c r="C257" s="120" t="s">
        <v>669</v>
      </c>
      <c r="D257" s="121">
        <v>6</v>
      </c>
      <c r="E257" s="122">
        <v>20500</v>
      </c>
      <c r="F257" s="120">
        <v>10</v>
      </c>
      <c r="G257" s="120">
        <f t="shared" ref="G257:G260" si="5">SUM(D257,F257)</f>
        <v>16</v>
      </c>
    </row>
    <row r="258" spans="3:7" ht="15" x14ac:dyDescent="0.25">
      <c r="C258" s="120" t="s">
        <v>677</v>
      </c>
      <c r="D258" s="121">
        <v>0</v>
      </c>
      <c r="E258" s="122" t="s">
        <v>666</v>
      </c>
      <c r="F258" s="120">
        <v>1</v>
      </c>
      <c r="G258" s="120">
        <f t="shared" si="5"/>
        <v>1</v>
      </c>
    </row>
    <row r="259" spans="3:7" ht="15" x14ac:dyDescent="0.25">
      <c r="C259" s="123" t="s">
        <v>238</v>
      </c>
      <c r="D259" s="124">
        <v>1</v>
      </c>
      <c r="E259" s="125">
        <v>3500</v>
      </c>
      <c r="F259" s="123">
        <v>0</v>
      </c>
      <c r="G259" s="120">
        <f t="shared" si="5"/>
        <v>1</v>
      </c>
    </row>
    <row r="260" spans="3:7" ht="15" x14ac:dyDescent="0.25">
      <c r="C260" s="120" t="s">
        <v>667</v>
      </c>
      <c r="D260" s="121">
        <f xml:space="preserve"> SUM(D256,D257,D259)</f>
        <v>8</v>
      </c>
      <c r="E260" s="122">
        <f>SUM(E256:E259)</f>
        <v>29000</v>
      </c>
      <c r="F260" s="120">
        <f>SUM(F256:F259)</f>
        <v>13</v>
      </c>
      <c r="G260" s="120">
        <f t="shared" si="5"/>
        <v>21</v>
      </c>
    </row>
    <row r="261" spans="3:7" ht="15" x14ac:dyDescent="0.25">
      <c r="C261" s="126" t="s">
        <v>476</v>
      </c>
      <c r="D261" s="127">
        <v>0</v>
      </c>
      <c r="E261" s="128" t="s">
        <v>666</v>
      </c>
      <c r="F261" s="160">
        <v>3</v>
      </c>
      <c r="G261" s="126">
        <f>SUM(D261,F261)</f>
        <v>3</v>
      </c>
    </row>
    <row r="262" spans="3:7" ht="15" x14ac:dyDescent="0.25">
      <c r="C262" s="126" t="s">
        <v>477</v>
      </c>
      <c r="D262" s="127">
        <v>0</v>
      </c>
      <c r="E262" s="128" t="s">
        <v>666</v>
      </c>
      <c r="F262" s="159"/>
      <c r="G262" s="129"/>
    </row>
    <row r="263" spans="3:7" ht="15" x14ac:dyDescent="0.25">
      <c r="C263" s="126" t="s">
        <v>670</v>
      </c>
      <c r="D263" s="130">
        <v>4</v>
      </c>
      <c r="E263" s="131">
        <v>16000</v>
      </c>
      <c r="F263" s="126">
        <v>3</v>
      </c>
      <c r="G263" s="160">
        <f t="shared" ref="G263:G265" si="6">SUM(D263,F263)</f>
        <v>7</v>
      </c>
    </row>
    <row r="264" spans="3:7" ht="15" x14ac:dyDescent="0.25">
      <c r="C264" s="129" t="s">
        <v>671</v>
      </c>
      <c r="D264" s="127">
        <v>0</v>
      </c>
      <c r="E264" s="127" t="s">
        <v>666</v>
      </c>
      <c r="F264" s="126">
        <v>1</v>
      </c>
      <c r="G264" s="160">
        <f t="shared" si="6"/>
        <v>1</v>
      </c>
    </row>
    <row r="265" spans="3:7" ht="15" x14ac:dyDescent="0.25">
      <c r="C265" s="126" t="s">
        <v>667</v>
      </c>
      <c r="D265" s="130">
        <f>SUM(D261,D262,D263,D264)</f>
        <v>4</v>
      </c>
      <c r="E265" s="131">
        <f>SUM(E261,E262,E263,E264)</f>
        <v>16000</v>
      </c>
      <c r="F265" s="126">
        <f>SUM(F261:F264)</f>
        <v>7</v>
      </c>
      <c r="G265" s="160">
        <f t="shared" si="6"/>
        <v>11</v>
      </c>
    </row>
    <row r="266" spans="3:7" ht="15" x14ac:dyDescent="0.25">
      <c r="C266" s="132" t="s">
        <v>464</v>
      </c>
      <c r="D266" s="133">
        <v>9</v>
      </c>
      <c r="E266" s="134">
        <v>27000</v>
      </c>
      <c r="F266" s="135">
        <v>13</v>
      </c>
      <c r="G266" s="135">
        <f>SUM(D266,F266)</f>
        <v>22</v>
      </c>
    </row>
    <row r="267" spans="3:7" ht="15" x14ac:dyDescent="0.25">
      <c r="C267" s="135" t="s">
        <v>282</v>
      </c>
      <c r="D267" s="136">
        <v>0</v>
      </c>
      <c r="E267" s="137" t="s">
        <v>666</v>
      </c>
      <c r="F267" s="135">
        <v>2</v>
      </c>
      <c r="G267" s="135">
        <f t="shared" ref="G267:G268" si="7">SUM(D267,F267)</f>
        <v>2</v>
      </c>
    </row>
    <row r="268" spans="3:7" ht="15" x14ac:dyDescent="0.25">
      <c r="C268" s="132" t="s">
        <v>667</v>
      </c>
      <c r="D268" s="133">
        <f>SUM(D266,D267)</f>
        <v>9</v>
      </c>
      <c r="E268" s="134">
        <f>SUM(E266,E267)</f>
        <v>27000</v>
      </c>
      <c r="F268" s="135">
        <f>SUM(F266:F267)</f>
        <v>15</v>
      </c>
      <c r="G268" s="135">
        <f t="shared" si="7"/>
        <v>24</v>
      </c>
    </row>
    <row r="269" spans="3:7" ht="15" x14ac:dyDescent="0.25">
      <c r="C269" s="138" t="s">
        <v>564</v>
      </c>
      <c r="D269" s="140">
        <v>0</v>
      </c>
      <c r="E269" s="141" t="s">
        <v>666</v>
      </c>
      <c r="F269" s="139">
        <v>0</v>
      </c>
      <c r="G269" s="139"/>
    </row>
    <row r="270" spans="3:7" ht="15" x14ac:dyDescent="0.25">
      <c r="C270" s="139" t="s">
        <v>495</v>
      </c>
      <c r="D270" s="140">
        <v>0</v>
      </c>
      <c r="E270" s="141" t="s">
        <v>666</v>
      </c>
      <c r="F270" s="138">
        <v>0</v>
      </c>
      <c r="G270" s="138"/>
    </row>
    <row r="271" spans="3:7" ht="15" x14ac:dyDescent="0.25">
      <c r="C271"/>
      <c r="D271"/>
      <c r="E271"/>
      <c r="F271"/>
      <c r="G271"/>
    </row>
    <row r="272" spans="3:7" ht="15" x14ac:dyDescent="0.25">
      <c r="C272" s="146" t="s">
        <v>54</v>
      </c>
      <c r="D272" s="148">
        <v>116</v>
      </c>
      <c r="E272" s="149">
        <v>5659800</v>
      </c>
      <c r="F272" s="146"/>
      <c r="G272" s="146"/>
    </row>
    <row r="273" spans="3:9" ht="15" x14ac:dyDescent="0.25">
      <c r="C273"/>
      <c r="D273"/>
      <c r="E273"/>
      <c r="F273"/>
      <c r="G273"/>
    </row>
    <row r="274" spans="3:9" ht="15" x14ac:dyDescent="0.25">
      <c r="C274" s="114" t="s">
        <v>665</v>
      </c>
      <c r="D274" s="115">
        <v>5</v>
      </c>
      <c r="E274" s="116">
        <v>150000</v>
      </c>
      <c r="F274" s="114">
        <v>23</v>
      </c>
      <c r="G274" s="114">
        <f>SUM(D274,F274)</f>
        <v>28</v>
      </c>
    </row>
    <row r="275" spans="3:9" ht="15" x14ac:dyDescent="0.25">
      <c r="C275" s="117" t="s">
        <v>176</v>
      </c>
      <c r="D275" s="118">
        <v>6</v>
      </c>
      <c r="E275" s="119">
        <v>160000</v>
      </c>
      <c r="F275" s="117">
        <v>15</v>
      </c>
      <c r="G275" s="114">
        <f t="shared" ref="G275:G277" si="8">SUM(D275,F275)</f>
        <v>21</v>
      </c>
    </row>
    <row r="276" spans="3:9" ht="15" x14ac:dyDescent="0.25">
      <c r="C276" s="114" t="s">
        <v>161</v>
      </c>
      <c r="D276" s="115">
        <v>19</v>
      </c>
      <c r="E276" s="150">
        <v>507500</v>
      </c>
      <c r="F276" s="114">
        <v>77</v>
      </c>
      <c r="G276" s="114">
        <f t="shared" si="8"/>
        <v>96</v>
      </c>
    </row>
    <row r="277" spans="3:9" ht="15" x14ac:dyDescent="0.25">
      <c r="C277" s="114" t="s">
        <v>667</v>
      </c>
      <c r="D277" s="115">
        <f>SUM(D274,D275,D276)</f>
        <v>30</v>
      </c>
      <c r="E277" s="116">
        <f>SUM(E274,E275,E276)</f>
        <v>817500</v>
      </c>
      <c r="F277" s="114">
        <f>SUM(F274:F276)</f>
        <v>115</v>
      </c>
      <c r="G277" s="114">
        <f t="shared" si="8"/>
        <v>145</v>
      </c>
    </row>
    <row r="278" spans="3:9" ht="15" x14ac:dyDescent="0.25">
      <c r="C278" s="120" t="s">
        <v>668</v>
      </c>
      <c r="D278" s="121">
        <v>2</v>
      </c>
      <c r="E278" s="151">
        <f>250000+137500</f>
        <v>387500</v>
      </c>
      <c r="F278" s="120">
        <v>5</v>
      </c>
      <c r="G278" s="120">
        <f>SUM(D278,F278)</f>
        <v>7</v>
      </c>
    </row>
    <row r="279" spans="3:9" ht="15" x14ac:dyDescent="0.25">
      <c r="C279" s="120" t="s">
        <v>42</v>
      </c>
      <c r="D279" s="121">
        <v>4</v>
      </c>
      <c r="E279" s="122">
        <v>165000</v>
      </c>
      <c r="F279" s="120">
        <v>4</v>
      </c>
      <c r="G279" s="120">
        <f t="shared" ref="G279:G282" si="9">SUM(D279,F279)</f>
        <v>8</v>
      </c>
    </row>
    <row r="280" spans="3:9" ht="15" x14ac:dyDescent="0.25">
      <c r="C280" s="120" t="s">
        <v>669</v>
      </c>
      <c r="D280" s="121">
        <v>11</v>
      </c>
      <c r="E280" s="151">
        <v>1620500</v>
      </c>
      <c r="F280" s="120">
        <v>33</v>
      </c>
      <c r="G280" s="120">
        <f t="shared" si="9"/>
        <v>44</v>
      </c>
      <c r="I280" s="10" t="s">
        <v>696</v>
      </c>
    </row>
    <row r="281" spans="3:9" ht="15" x14ac:dyDescent="0.25">
      <c r="C281" s="123" t="s">
        <v>238</v>
      </c>
      <c r="D281" s="124">
        <v>4</v>
      </c>
      <c r="E281" s="125">
        <v>400000</v>
      </c>
      <c r="F281" s="123">
        <v>3</v>
      </c>
      <c r="G281" s="120">
        <f t="shared" si="9"/>
        <v>7</v>
      </c>
      <c r="I281" s="10">
        <f>SUM(G277,G282,G287,G290,G293)</f>
        <v>320</v>
      </c>
    </row>
    <row r="282" spans="3:9" ht="15" x14ac:dyDescent="0.25">
      <c r="C282" s="120" t="s">
        <v>667</v>
      </c>
      <c r="D282" s="121">
        <f>SUM(D278,D279,D280,D281)</f>
        <v>21</v>
      </c>
      <c r="E282" s="122">
        <f>SUM(E278,E279,E280,E281)</f>
        <v>2573000</v>
      </c>
      <c r="F282" s="120">
        <f>SUM(F278:F281)</f>
        <v>45</v>
      </c>
      <c r="G282" s="120">
        <f t="shared" si="9"/>
        <v>66</v>
      </c>
    </row>
    <row r="283" spans="3:9" ht="15" x14ac:dyDescent="0.25">
      <c r="C283" s="126" t="s">
        <v>476</v>
      </c>
      <c r="D283" s="127">
        <v>1</v>
      </c>
      <c r="E283" s="128">
        <v>60000</v>
      </c>
      <c r="F283" s="126">
        <v>0</v>
      </c>
      <c r="G283" s="126">
        <f>SUM(D283,F283)</f>
        <v>1</v>
      </c>
    </row>
    <row r="284" spans="3:9" ht="15" x14ac:dyDescent="0.25">
      <c r="C284" s="126" t="s">
        <v>477</v>
      </c>
      <c r="D284" s="127">
        <v>1</v>
      </c>
      <c r="E284" s="128">
        <v>45000</v>
      </c>
      <c r="F284" s="126">
        <v>0</v>
      </c>
      <c r="G284" s="126">
        <f t="shared" ref="G284:G287" si="10">SUM(D284,F284)</f>
        <v>1</v>
      </c>
    </row>
    <row r="285" spans="3:9" ht="15" x14ac:dyDescent="0.25">
      <c r="C285" s="126" t="s">
        <v>670</v>
      </c>
      <c r="D285" s="130">
        <v>6</v>
      </c>
      <c r="E285" s="128">
        <v>828000</v>
      </c>
      <c r="F285" s="126">
        <v>6</v>
      </c>
      <c r="G285" s="126">
        <f t="shared" si="10"/>
        <v>12</v>
      </c>
    </row>
    <row r="286" spans="3:9" ht="15" x14ac:dyDescent="0.25">
      <c r="C286" s="129" t="s">
        <v>671</v>
      </c>
      <c r="D286" s="127">
        <v>3</v>
      </c>
      <c r="E286" s="161">
        <v>122000</v>
      </c>
      <c r="F286" s="159">
        <v>2</v>
      </c>
      <c r="G286" s="126">
        <f t="shared" si="10"/>
        <v>5</v>
      </c>
    </row>
    <row r="287" spans="3:9" ht="15" x14ac:dyDescent="0.25">
      <c r="C287" s="126" t="s">
        <v>667</v>
      </c>
      <c r="D287" s="130">
        <f>SUM(D283,D284,D285,D286)</f>
        <v>11</v>
      </c>
      <c r="E287" s="131">
        <f>SUM(E283,E284,E285,E286)</f>
        <v>1055000</v>
      </c>
      <c r="F287" s="159">
        <f>SUM(F283:F286)</f>
        <v>8</v>
      </c>
      <c r="G287" s="126">
        <f t="shared" si="10"/>
        <v>19</v>
      </c>
    </row>
    <row r="288" spans="3:9" ht="15" x14ac:dyDescent="0.25">
      <c r="C288" s="132" t="s">
        <v>464</v>
      </c>
      <c r="D288" s="133">
        <v>34</v>
      </c>
      <c r="E288" s="152">
        <v>858000</v>
      </c>
      <c r="F288" s="135">
        <v>23</v>
      </c>
      <c r="G288" s="135">
        <f>SUM(D288,F288)</f>
        <v>57</v>
      </c>
    </row>
    <row r="289" spans="3:7" ht="15" x14ac:dyDescent="0.25">
      <c r="C289" s="135" t="s">
        <v>282</v>
      </c>
      <c r="D289" s="136">
        <v>3</v>
      </c>
      <c r="E289" s="153">
        <v>45000</v>
      </c>
      <c r="F289" s="135">
        <v>1</v>
      </c>
      <c r="G289" s="135">
        <f t="shared" ref="G289:G290" si="11">SUM(D289,F289)</f>
        <v>4</v>
      </c>
    </row>
    <row r="290" spans="3:7" ht="15" x14ac:dyDescent="0.25">
      <c r="C290" s="132" t="s">
        <v>667</v>
      </c>
      <c r="D290" s="133">
        <f>SUM(D288,D289)</f>
        <v>37</v>
      </c>
      <c r="E290" s="134">
        <f>SUM(E288,E289)</f>
        <v>903000</v>
      </c>
      <c r="F290" s="132">
        <f>SUM(F288:F289)</f>
        <v>24</v>
      </c>
      <c r="G290" s="135">
        <f t="shared" si="11"/>
        <v>61</v>
      </c>
    </row>
    <row r="291" spans="3:7" ht="15" x14ac:dyDescent="0.25">
      <c r="C291" s="138" t="s">
        <v>564</v>
      </c>
      <c r="D291" s="142">
        <v>13</v>
      </c>
      <c r="E291" s="154">
        <v>248800</v>
      </c>
      <c r="F291" s="138">
        <v>8</v>
      </c>
      <c r="G291" s="138">
        <f>SUM(D291,F291)</f>
        <v>21</v>
      </c>
    </row>
    <row r="292" spans="3:7" ht="15" x14ac:dyDescent="0.25">
      <c r="C292" s="155" t="s">
        <v>495</v>
      </c>
      <c r="D292" s="140">
        <v>4</v>
      </c>
      <c r="E292" s="156">
        <v>100000</v>
      </c>
      <c r="F292" s="162">
        <v>4</v>
      </c>
      <c r="G292" s="138">
        <f t="shared" ref="G292:G293" si="12">SUM(D292,F292)</f>
        <v>8</v>
      </c>
    </row>
    <row r="293" spans="3:7" ht="15" x14ac:dyDescent="0.25">
      <c r="C293" s="138" t="s">
        <v>672</v>
      </c>
      <c r="D293" s="142">
        <f>SUM(D291,D292)</f>
        <v>17</v>
      </c>
      <c r="E293" s="157">
        <f>SUM(E291,E292)</f>
        <v>348800</v>
      </c>
      <c r="F293" s="138">
        <f>SUM(F291:F292)</f>
        <v>12</v>
      </c>
      <c r="G293" s="138">
        <f t="shared" si="12"/>
        <v>29</v>
      </c>
    </row>
    <row r="294" spans="3:7" ht="15" x14ac:dyDescent="0.25">
      <c r="C294"/>
      <c r="D294"/>
      <c r="E294"/>
      <c r="F294"/>
      <c r="G294"/>
    </row>
    <row r="295" spans="3:7" ht="15" x14ac:dyDescent="0.25">
      <c r="C295" t="s">
        <v>673</v>
      </c>
      <c r="D295">
        <f>SUM(D233,D238,D243,D246,D247,D255,D260,D265,D268,D277,D282,D287,D290,D293)</f>
        <v>194</v>
      </c>
      <c r="E295" s="163">
        <f>SUM(E233,E238,E243,E246,E247,E255,E260,E265,E268,E277,E282,E287,E290,E293)</f>
        <v>6162300</v>
      </c>
      <c r="F295">
        <f>SUM(F233,F238,F243,F246,F247,F255,F260,F265,F268,F277,F282,F287,F290,F293)</f>
        <v>311</v>
      </c>
      <c r="G295" s="164">
        <v>505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40"/>
  <sheetViews>
    <sheetView workbookViewId="0">
      <selection activeCell="Q3" sqref="A3:Q3"/>
    </sheetView>
  </sheetViews>
  <sheetFormatPr baseColWidth="10" defaultRowHeight="15" x14ac:dyDescent="0.25"/>
  <cols>
    <col min="2" max="2" width="17.85546875" customWidth="1"/>
    <col min="3" max="3" width="22.28515625" customWidth="1"/>
    <col min="4" max="4" width="25.140625" customWidth="1"/>
    <col min="5" max="5" width="18.5703125" customWidth="1"/>
    <col min="7" max="7" width="14.28515625" customWidth="1"/>
    <col min="14" max="14" width="15.42578125" customWidth="1"/>
    <col min="17" max="17" width="20.85546875" customWidth="1"/>
  </cols>
  <sheetData>
    <row r="2" spans="1:17" ht="75.75" x14ac:dyDescent="0.25">
      <c r="A2" s="2" t="s">
        <v>0</v>
      </c>
      <c r="B2" s="4" t="s">
        <v>12</v>
      </c>
      <c r="C2" s="4" t="s">
        <v>13</v>
      </c>
      <c r="D2" s="4" t="s">
        <v>14</v>
      </c>
      <c r="E2" s="4" t="s">
        <v>15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16</v>
      </c>
      <c r="M2" s="2" t="s">
        <v>11</v>
      </c>
      <c r="N2" s="2" t="s">
        <v>8</v>
      </c>
      <c r="O2" s="2" t="s">
        <v>9</v>
      </c>
      <c r="P2" s="2" t="s">
        <v>734</v>
      </c>
      <c r="Q2" s="5" t="s">
        <v>10</v>
      </c>
    </row>
    <row r="3" spans="1:17" ht="33.75" x14ac:dyDescent="0.25">
      <c r="A3" s="3">
        <v>2023</v>
      </c>
      <c r="B3" s="3" t="s">
        <v>735</v>
      </c>
      <c r="C3" s="6" t="s">
        <v>21</v>
      </c>
      <c r="D3" s="6" t="s">
        <v>20</v>
      </c>
      <c r="E3" s="6" t="s">
        <v>1</v>
      </c>
      <c r="F3" s="6">
        <v>37</v>
      </c>
      <c r="G3" s="3" t="s">
        <v>18</v>
      </c>
      <c r="H3" s="3" t="s">
        <v>22</v>
      </c>
      <c r="I3" s="3" t="s">
        <v>23</v>
      </c>
      <c r="J3" s="7" t="s">
        <v>24</v>
      </c>
      <c r="K3" s="3">
        <v>110</v>
      </c>
      <c r="L3" s="3">
        <v>1</v>
      </c>
      <c r="M3" s="3">
        <v>30000</v>
      </c>
      <c r="N3" s="8"/>
      <c r="O3" s="3" t="s">
        <v>19</v>
      </c>
      <c r="P3" s="3" t="s">
        <v>17</v>
      </c>
      <c r="Q3" s="9" t="s">
        <v>25</v>
      </c>
    </row>
    <row r="6" spans="1:17" x14ac:dyDescent="0.25">
      <c r="B6" t="s">
        <v>496</v>
      </c>
    </row>
    <row r="7" spans="1:17" x14ac:dyDescent="0.25">
      <c r="B7" s="34" t="s">
        <v>497</v>
      </c>
      <c r="C7" s="34"/>
    </row>
    <row r="8" spans="1:17" x14ac:dyDescent="0.25">
      <c r="B8" t="s">
        <v>498</v>
      </c>
      <c r="C8" t="s">
        <v>30</v>
      </c>
    </row>
    <row r="9" spans="1:17" x14ac:dyDescent="0.25">
      <c r="B9" t="s">
        <v>499</v>
      </c>
      <c r="C9" t="s">
        <v>24</v>
      </c>
    </row>
    <row r="10" spans="1:17" x14ac:dyDescent="0.25">
      <c r="B10" t="s">
        <v>500</v>
      </c>
      <c r="C10" t="s">
        <v>54</v>
      </c>
    </row>
    <row r="11" spans="1:17" x14ac:dyDescent="0.25">
      <c r="B11" t="s">
        <v>501</v>
      </c>
      <c r="C11" t="s">
        <v>502</v>
      </c>
    </row>
    <row r="13" spans="1:17" x14ac:dyDescent="0.25">
      <c r="B13" s="34" t="s">
        <v>503</v>
      </c>
      <c r="C13" s="34"/>
    </row>
    <row r="14" spans="1:17" x14ac:dyDescent="0.25">
      <c r="B14" t="s">
        <v>504</v>
      </c>
      <c r="D14" t="s">
        <v>506</v>
      </c>
      <c r="E14" t="s">
        <v>435</v>
      </c>
    </row>
    <row r="15" spans="1:17" x14ac:dyDescent="0.25">
      <c r="D15" t="s">
        <v>507</v>
      </c>
      <c r="E15" t="s">
        <v>493</v>
      </c>
    </row>
    <row r="16" spans="1:17" x14ac:dyDescent="0.25">
      <c r="D16" t="s">
        <v>508</v>
      </c>
      <c r="E16" t="s">
        <v>176</v>
      </c>
    </row>
    <row r="18" spans="2:5" x14ac:dyDescent="0.25">
      <c r="B18" t="s">
        <v>505</v>
      </c>
    </row>
    <row r="19" spans="2:5" x14ac:dyDescent="0.25">
      <c r="D19" t="s">
        <v>509</v>
      </c>
      <c r="E19" t="s">
        <v>23</v>
      </c>
    </row>
    <row r="20" spans="2:5" x14ac:dyDescent="0.25">
      <c r="D20" t="s">
        <v>510</v>
      </c>
      <c r="E20" t="s">
        <v>42</v>
      </c>
    </row>
    <row r="21" spans="2:5" x14ac:dyDescent="0.25">
      <c r="D21" t="s">
        <v>511</v>
      </c>
      <c r="E21" t="s">
        <v>238</v>
      </c>
    </row>
    <row r="23" spans="2:5" x14ac:dyDescent="0.25">
      <c r="B23" s="34" t="s">
        <v>512</v>
      </c>
      <c r="C23" s="34"/>
    </row>
    <row r="24" spans="2:5" x14ac:dyDescent="0.25">
      <c r="B24" t="s">
        <v>504</v>
      </c>
      <c r="D24" t="s">
        <v>506</v>
      </c>
      <c r="E24" t="s">
        <v>435</v>
      </c>
    </row>
    <row r="25" spans="2:5" x14ac:dyDescent="0.25">
      <c r="D25" t="s">
        <v>507</v>
      </c>
      <c r="E25" t="s">
        <v>493</v>
      </c>
    </row>
    <row r="26" spans="2:5" x14ac:dyDescent="0.25">
      <c r="D26" t="s">
        <v>508</v>
      </c>
      <c r="E26" t="s">
        <v>176</v>
      </c>
    </row>
    <row r="27" spans="2:5" x14ac:dyDescent="0.25">
      <c r="B27" t="s">
        <v>513</v>
      </c>
      <c r="D27" t="s">
        <v>514</v>
      </c>
      <c r="E27" t="s">
        <v>65</v>
      </c>
    </row>
    <row r="28" spans="2:5" x14ac:dyDescent="0.25">
      <c r="D28" t="s">
        <v>515</v>
      </c>
      <c r="E28" t="s">
        <v>38</v>
      </c>
    </row>
    <row r="29" spans="2:5" x14ac:dyDescent="0.25">
      <c r="B29" t="s">
        <v>516</v>
      </c>
      <c r="D29" t="s">
        <v>518</v>
      </c>
      <c r="E29" t="s">
        <v>128</v>
      </c>
    </row>
    <row r="30" spans="2:5" x14ac:dyDescent="0.25">
      <c r="D30" t="s">
        <v>519</v>
      </c>
      <c r="E30" t="s">
        <v>282</v>
      </c>
    </row>
    <row r="31" spans="2:5" x14ac:dyDescent="0.25">
      <c r="B31" t="s">
        <v>517</v>
      </c>
      <c r="D31" t="s">
        <v>520</v>
      </c>
      <c r="E31" t="s">
        <v>477</v>
      </c>
    </row>
    <row r="32" spans="2:5" x14ac:dyDescent="0.25">
      <c r="D32" t="s">
        <v>521</v>
      </c>
      <c r="E32" t="s">
        <v>476</v>
      </c>
    </row>
    <row r="33" spans="2:5" x14ac:dyDescent="0.25">
      <c r="B33" t="s">
        <v>522</v>
      </c>
      <c r="D33" t="s">
        <v>523</v>
      </c>
      <c r="E33" t="s">
        <v>531</v>
      </c>
    </row>
    <row r="34" spans="2:5" x14ac:dyDescent="0.25">
      <c r="D34" t="s">
        <v>524</v>
      </c>
      <c r="E34" t="s">
        <v>532</v>
      </c>
    </row>
    <row r="35" spans="2:5" x14ac:dyDescent="0.25">
      <c r="D35" t="s">
        <v>525</v>
      </c>
      <c r="E35" t="s">
        <v>533</v>
      </c>
    </row>
    <row r="36" spans="2:5" x14ac:dyDescent="0.25">
      <c r="D36" t="s">
        <v>526</v>
      </c>
      <c r="E36" t="s">
        <v>494</v>
      </c>
    </row>
    <row r="37" spans="2:5" x14ac:dyDescent="0.25">
      <c r="D37" t="s">
        <v>527</v>
      </c>
      <c r="E37" t="s">
        <v>495</v>
      </c>
    </row>
    <row r="38" spans="2:5" x14ac:dyDescent="0.25">
      <c r="B38" t="s">
        <v>528</v>
      </c>
      <c r="D38" t="s">
        <v>529</v>
      </c>
      <c r="E38" t="s">
        <v>534</v>
      </c>
    </row>
    <row r="39" spans="2:5" x14ac:dyDescent="0.25">
      <c r="D39" t="s">
        <v>523</v>
      </c>
      <c r="E39" t="s">
        <v>531</v>
      </c>
    </row>
    <row r="40" spans="2:5" x14ac:dyDescent="0.25">
      <c r="D40" t="s">
        <v>530</v>
      </c>
      <c r="E40" t="s">
        <v>535</v>
      </c>
    </row>
  </sheetData>
  <sortState xmlns:xlrd2="http://schemas.microsoft.com/office/spreadsheetml/2017/richdata2" ref="G6:J34">
    <sortCondition ref="J6:J34"/>
    <sortCondition ref="G6:G34"/>
    <sortCondition ref="H6:H34"/>
    <sortCondition ref="I6:I34"/>
  </sortState>
  <conditionalFormatting sqref="A3:Q3">
    <cfRule type="expression" dxfId="0" priority="3">
      <formula>NOT(MOD(ROW(),2))</formula>
    </cfRule>
    <cfRule type="expression" priority="4">
      <formula>NOT(MOD(ROW(),2))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TABLEAU FILM 2024</vt:lpstr>
      <vt:lpstr>stats</vt:lpstr>
      <vt:lpstr>TABLEAU COMPLETÉ EXEMPLE</vt:lpstr>
      <vt:lpstr>'TABLEAU FILM 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Frachet</dc:creator>
  <cp:lastModifiedBy>KREMER Delphine</cp:lastModifiedBy>
  <cp:lastPrinted>2015-10-09T14:05:22Z</cp:lastPrinted>
  <dcterms:created xsi:type="dcterms:W3CDTF">2010-10-05T09:59:46Z</dcterms:created>
  <dcterms:modified xsi:type="dcterms:W3CDTF">2025-12-01T10:33:28Z</dcterms:modified>
</cp:coreProperties>
</file>